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59" documentId="13_ncr:1_{F6CB121F-512D-4AA6-A0C1-0FB36C537598}" xr6:coauthVersionLast="47" xr6:coauthVersionMax="47" xr10:uidLastSave="{5C116998-0243-4D8F-86FE-DDC976579D2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<sst xmlns="http://schemas.openxmlformats.org/spreadsheetml/2006/main" count="178591" uniqueCount="39081">
  <si>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</si>
  <si>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</si>
  <si>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</si>
  <si>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</si>
  <si>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</si>
  <si>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</si>
  <si>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</si>
  <si>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</si>
  <si>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</si>
  <si>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</si>
  <si>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</si>
  <si>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</si>
  <si>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</si>
  <si>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</si>
  <si>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</si>
  <si>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</si>
  <si>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</si>
  <si>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</si>
  <si>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</si>
  <si>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</si>
  <si>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</si>
  <si>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</si>
  <si>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</si>
  <si>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</si>
  <si>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</si>
  <si>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</si>
  <si>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</si>
  <si>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</si>
  <si>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</si>
  <si>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</si>
  <si>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</si>
  <si>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</si>
  <si>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</si>
  <si>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</si>
  <si>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</si>
  <si>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</si>
  <si>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</si>
  <si>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</si>
  <si>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</si>
  <si>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</si>
  <si>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</si>
  <si>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</si>
  <si>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</si>
  <si>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</si>
  <si>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</si>
  <si>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</si>
  <si>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</si>
  <si>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</si>
  <si>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</si>
  <si>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</si>
  <si>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</si>
  <si>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</si>
  <si>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</si>
  <si>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</si>
  <si>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</si>
  <si>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</si>
  <si>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</si>
  <si>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</si>
  <si>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</si>
  <si>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</si>
  <si>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</si>
  <si>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</si>
  <si>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</si>
  <si>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</si>
  <si>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</si>
  <si>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</si>
  <si>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</si>
  <si>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</si>
  <si>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</si>
  <si>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</si>
  <si>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</si>
  <si>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</si>
  <si>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</si>
  <si>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</si>
  <si>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</si>
  <si>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</si>
  <si>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</si>
  <si>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</si>
  <si>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</si>
  <si>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</si>
  <si>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</si>
  <si>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</si>
  <si>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</si>
  <si>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</si>
  <si>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</si>
  <si>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</si>
  <si>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</si>
  <si>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</si>
  <si>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</si>
  <si>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</si>
  <si>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</si>
  <si>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</si>
  <si>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</si>
  <si>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</si>
  <si>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</si>
  <si>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</si>
  <si>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</si>
  <si>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</si>
  <si>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</si>
  <si>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</si>
  <si>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</si>
  <si>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</si>
  <si>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</si>
  <si>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</si>
  <si>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</si>
  <si>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</si>
  <si>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</si>
  <si>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</si>
  <si>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</si>
  <si>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</si>
  <si>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</si>
  <si>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</si>
  <si>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</si>
  <si>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</si>
  <si>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</si>
  <si>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</si>
  <si>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</si>
  <si>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</si>
  <si>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</si>
  <si>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</si>
  <si>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</si>
  <si>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</si>
  <si>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</si>
  <si>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</si>
  <si>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</si>
  <si>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</si>
  <si>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</si>
  <si>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</si>
  <si>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</si>
  <si>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</si>
  <si>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</si>
  <si>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</si>
  <si>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</si>
  <si>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</si>
  <si>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</si>
  <si>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</si>
  <si>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</si>
  <si>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</si>
  <si>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</si>
  <si>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</si>
  <si>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</si>
  <si>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</si>
  <si>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</si>
  <si>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</si>
  <si>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</si>
  <si>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</si>
  <si>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</si>
  <si>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</si>
  <si>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</si>
  <si>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</si>
  <si>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</si>
  <si>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</si>
  <si>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</si>
  <si>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</si>
  <si>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</si>
  <si>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</si>
  <si>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</si>
  <si>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</si>
  <si>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</si>
  <si>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</si>
  <si>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</si>
  <si>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</si>
  <si>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</si>
  <si>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</si>
  <si>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</si>
  <si>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</si>
  <si>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</si>
  <si>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</si>
  <si>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</si>
  <si>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</si>
  <si>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</si>
  <si>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</si>
  <si>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</si>
  <si>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</si>
  <si>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</si>
  <si>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</si>
  <si>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</si>
  <si>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</si>
  <si>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</si>
  <si>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</si>
  <si>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</si>
  <si>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</si>
  <si>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</si>
  <si>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</si>
  <si>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</si>
  <si>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</si>
  <si>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</si>
  <si>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</si>
  <si>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</si>
  <si>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</si>
  <si>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</si>
  <si>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</si>
  <si>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</si>
  <si>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</si>
  <si>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</si>
  <si>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</si>
  <si>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</si>
  <si>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</si>
  <si>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</si>
  <si>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</si>
  <si>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</si>
  <si>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</si>
  <si>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</si>
  <si>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</si>
  <si>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</si>
  <si>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</si>
  <si>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</si>
  <si>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</si>
  <si>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</si>
  <si>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</si>
  <si>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</si>
  <si>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</si>
  <si>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</si>
  <si>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</si>
  <si>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</si>
  <si>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</si>
  <si>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</si>
  <si>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</si>
  <si>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</si>
  <si>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</si>
  <si>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</si>
  <si>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</si>
  <si>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</si>
  <si>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</si>
  <si>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</si>
  <si>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</si>
  <si>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</si>
  <si>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</si>
  <si>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</si>
  <si>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</si>
  <si>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</si>
  <si>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</si>
  <si>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</si>
  <si>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</si>
  <si>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</si>
  <si>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</si>
  <si>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</si>
  <si>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</si>
  <si>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</si>
  <si>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</si>
  <si>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</si>
  <si>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</si>
  <si>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</si>
  <si>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</si>
  <si>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</si>
  <si>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</si>
  <si>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</si>
  <si>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</si>
  <si>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</si>
  <si>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</si>
  <si>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</si>
  <si>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</si>
  <si>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</si>
  <si>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</si>
  <si>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</si>
  <si>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</si>
  <si>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</si>
  <si>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</si>
  <si>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</si>
  <si>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</si>
  <si>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</si>
  <si>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</si>
  <si>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</si>
  <si>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</si>
  <si>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</si>
  <si>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</si>
  <si>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</si>
  <si>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</si>
  <si>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</si>
  <si>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</si>
  <si>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</si>
  <si>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</si>
  <si>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</si>
  <si>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</si>
  <si>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</si>
  <si>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</si>
  <si>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</si>
  <si>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</si>
  <si>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</si>
  <si>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</si>
  <si>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</si>
  <si>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</si>
  <si>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</si>
  <si>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</si>
  <si>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</si>
  <si>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</si>
  <si>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</si>
  <si>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</si>
  <si>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</si>
  <si>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</si>
  <si>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</si>
  <si>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</si>
  <si>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</si>
  <si>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</si>
  <si>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</si>
  <si>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</si>
  <si>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</si>
  <si>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</si>
  <si>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</si>
  <si>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</si>
  <si>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</si>
  <si>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</si>
  <si>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</si>
  <si>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</si>
  <si>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</si>
  <si>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</si>
  <si>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</si>
  <si>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</si>
  <si>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</si>
  <si>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</si>
  <si>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</si>
  <si>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</si>
  <si>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</si>
  <si>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</si>
  <si>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</si>
  <si>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</si>
  <si>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</si>
  <si>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</si>
  <si>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</si>
  <si>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</si>
  <si>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</si>
  <si>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</si>
  <si>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</si>
  <si>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</si>
  <si>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</si>
  <si>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</si>
  <si>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</si>
  <si>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</si>
  <si>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</si>
  <si>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</si>
  <si>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</si>
  <si>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</si>
  <si>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</si>
  <si>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</si>
  <si>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</si>
  <si>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</si>
  <si>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</si>
  <si>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</si>
  <si>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</si>
  <si>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</si>
  <si>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</si>
  <si>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</si>
  <si>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</si>
  <si>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</si>
  <si>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</si>
  <si>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</si>
  <si>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</si>
  <si>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</si>
  <si>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</si>
  <si>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</si>
  <si>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</si>
  <si>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</si>
  <si>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</si>
  <si>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</si>
  <si>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</si>
  <si>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</si>
  <si>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</si>
  <si>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</si>
  <si>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</si>
  <si>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</si>
  <si>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</si>
  <si>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</si>
  <si>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</si>
  <si>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</si>
  <si>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</si>
  <si>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</si>
  <si>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</si>
  <si>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</si>
  <si>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</si>
  <si>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</si>
  <si>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</si>
  <si>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</si>
  <si>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</si>
  <si>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</si>
  <si>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</si>
  <si>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</si>
  <si>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</si>
  <si>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</si>
  <si>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</si>
  <si>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</si>
  <si>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</si>
  <si>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</si>
  <si>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</si>
  <si>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</si>
  <si>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</si>
  <si>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</si>
  <si>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</si>
  <si>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</si>
  <si>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</si>
  <si>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</si>
  <si>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</si>
  <si>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</si>
  <si>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</si>
  <si>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</si>
  <si>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</si>
  <si>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</si>
  <si>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</si>
  <si>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</si>
  <si>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</si>
  <si>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</si>
  <si>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</si>
  <si>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</si>
  <si>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</si>
  <si>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</si>
  <si>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</si>
  <si>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</si>
  <si>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</si>
  <si>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</si>
  <si>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</si>
  <si>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</si>
  <si>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</si>
  <si>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</si>
  <si>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</si>
  <si>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</si>
  <si>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</si>
  <si>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</si>
  <si>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</si>
  <si>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</si>
  <si>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</si>
  <si>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</si>
  <si>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</si>
  <si>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</si>
  <si>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</si>
  <si>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</si>
  <si>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</si>
  <si>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</si>
  <si>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</si>
  <si>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</si>
  <si>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</si>
  <si>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</si>
  <si>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</si>
  <si>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</si>
  <si>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</si>
  <si>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</si>
  <si>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</si>
  <si>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</si>
  <si>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</si>
  <si>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</si>
  <si>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</si>
  <si>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</si>
  <si>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</si>
  <si>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</si>
  <si>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</si>
  <si>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</si>
  <si>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</si>
  <si>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</si>
  <si>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</si>
  <si>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</si>
  <si>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</si>
  <si>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</si>
  <si>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</si>
  <si>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</si>
  <si>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</si>
  <si>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</si>
  <si>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</si>
  <si>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</si>
  <si>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</si>
  <si>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</si>
  <si>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</si>
  <si>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</si>
  <si>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</si>
  <si>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</si>
  <si>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</si>
  <si>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</si>
  <si>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</si>
  <si>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</si>
  <si>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</si>
  <si>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</si>
  <si>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</si>
  <si>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</si>
  <si>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</si>
  <si>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</si>
  <si>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</si>
  <si>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</si>
  <si>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</si>
  <si>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</si>
  <si>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</si>
  <si>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</si>
  <si>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</si>
  <si>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</si>
  <si>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</si>
  <si>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</si>
  <si>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</si>
  <si>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</si>
  <si>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</si>
  <si>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</si>
  <si>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</si>
  <si>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</si>
  <si>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</si>
  <si>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</si>
  <si>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</si>
  <si>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</si>
  <si>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</si>
  <si>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</si>
  <si>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</si>
  <si>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</si>
  <si>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</si>
  <si>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</si>
  <si>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</si>
  <si>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</si>
  <si>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</si>
  <si>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</si>
  <si>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</si>
  <si>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</si>
  <si>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</si>
  <si>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</si>
  <si>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</si>
  <si>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</si>
  <si>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</si>
  <si>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</si>
  <si>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</si>
  <si>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</si>
  <si>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</si>
  <si>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</si>
  <si>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</si>
  <si>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</si>
  <si>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</si>
  <si>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</si>
  <si>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</si>
  <si>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</si>
  <si>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</si>
  <si>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</si>
  <si>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</si>
  <si>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</si>
  <si>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</si>
  <si>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</si>
  <si>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</si>
  <si>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</si>
  <si>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</si>
  <si>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</si>
  <si>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</si>
  <si>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</si>
  <si>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</si>
  <si>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</si>
  <si>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</si>
  <si>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</si>
  <si>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</si>
  <si>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</si>
  <si>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</si>
  <si>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</si>
  <si>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</si>
  <si>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</si>
  <si>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</si>
  <si>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</si>
  <si>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</si>
  <si>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</si>
  <si>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</si>
  <si>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</si>
  <si>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</si>
  <si>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</si>
  <si>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</si>
  <si>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</si>
  <si>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</si>
  <si>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</si>
  <si>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</si>
  <si>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</si>
  <si>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</si>
  <si>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</si>
  <si>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</si>
  <si>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</si>
  <si>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</si>
  <si>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</si>
  <si>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</si>
  <si>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</si>
  <si>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</si>
  <si>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</si>
  <si>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</si>
  <si>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</si>
  <si>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</si>
  <si>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</si>
  <si>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</si>
  <si>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</si>
  <si>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</si>
  <si>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</si>
  <si>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</si>
  <si>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</si>
  <si>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</si>
  <si>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</si>
  <si>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</si>
  <si>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</si>
  <si>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</si>
  <si>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</si>
  <si>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</si>
  <si>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</si>
  <si>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</si>
  <si>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</si>
  <si>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</si>
  <si>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</si>
  <si>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</si>
  <si>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</si>
  <si>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</si>
  <si>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</si>
  <si>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</si>
  <si>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</si>
  <si>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</si>
  <si>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</si>
  <si>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</si>
  <si>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</si>
  <si>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</si>
  <si>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</si>
  <si>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</si>
  <si>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</si>
  <si>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</si>
  <si>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</si>
  <si>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</si>
  <si>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</si>
  <si>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</si>
  <si>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</si>
  <si>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</si>
  <si>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</si>
  <si>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</si>
  <si>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</si>
  <si>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</si>
  <si>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</si>
  <si>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</si>
  <si>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</si>
  <si>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</si>
  <si>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</si>
  <si>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</si>
  <si>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</si>
  <si>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</si>
  <si>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</si>
  <si>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</si>
  <si>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</si>
  <si>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</si>
  <si>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</si>
  <si>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</si>
  <si>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</si>
  <si>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</si>
  <si>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</si>
  <si>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</si>
  <si>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</si>
  <si>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</si>
  <si>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</si>
  <si>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</si>
  <si>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</si>
  <si>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</si>
  <si>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</si>
  <si>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</si>
  <si>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</si>
  <si>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</si>
  <si>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</si>
  <si>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</si>
  <si>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</si>
  <si>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</si>
  <si>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</si>
  <si>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</si>
  <si>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</si>
  <si>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</si>
  <si>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</si>
  <si>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</si>
  <si>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</si>
  <si>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</si>
  <si>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</si>
  <si>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</si>
  <si>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</si>
  <si>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</si>
  <si>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</si>
  <si>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</si>
  <si>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</si>
  <si>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</si>
  <si>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</si>
  <si>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</si>
  <si>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</si>
  <si>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</si>
  <si>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</si>
  <si>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</si>
  <si>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</si>
  <si>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</si>
  <si>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</si>
  <si>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</si>
  <si>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</si>
  <si>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</si>
  <si>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</si>
  <si>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</si>
  <si>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</si>
  <si>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</si>
  <si>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</si>
  <si>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</si>
  <si>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</si>
  <si>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</si>
  <si>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</si>
  <si>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</si>
  <si>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</si>
  <si>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</si>
  <si>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</si>
  <si>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</si>
  <si>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</si>
  <si>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</si>
  <si>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</si>
  <si>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</si>
  <si>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</si>
  <si>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</si>
  <si>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</si>
  <si>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</si>
  <si>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</si>
  <si>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</si>
  <si>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</si>
  <si>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</si>
  <si>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</si>
  <si>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</si>
  <si>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</si>
  <si>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</si>
  <si>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</si>
  <si>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</si>
  <si>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</si>
  <si>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</si>
  <si>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</si>
  <si>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</si>
  <si>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</si>
  <si>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</si>
  <si>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</si>
  <si>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</si>
  <si>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</si>
  <si>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</si>
  <si>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</si>
  <si>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</si>
  <si>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</si>
  <si>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</si>
  <si>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</si>
  <si>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</si>
  <si>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</si>
  <si>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</si>
  <si>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</si>
  <si>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</si>
  <si>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</si>
  <si>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</si>
  <si>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</si>
  <si>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</si>
  <si>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</si>
  <si>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</si>
  <si>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</si>
  <si>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</si>
  <si>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</si>
  <si>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</si>
  <si>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</si>
  <si>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</si>
  <si>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</si>
  <si>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</si>
  <si>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</si>
  <si>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</si>
  <si>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</si>
  <si>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</si>
  <si>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</si>
  <si>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</si>
  <si>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</si>
  <si>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</si>
  <si>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</si>
  <si>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</si>
  <si>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</si>
  <si>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</si>
  <si>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</si>
  <si>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</si>
  <si>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</si>
  <si>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</si>
  <si>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</si>
  <si>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</si>
  <si>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</si>
  <si>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</si>
  <si>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</si>
  <si>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</si>
  <si>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</si>
  <si>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</si>
  <si>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</si>
  <si>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</si>
  <si>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</si>
  <si>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</si>
  <si>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</si>
  <si>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</si>
  <si>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</si>
  <si>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</si>
  <si>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</si>
  <si>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</si>
  <si>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</si>
  <si>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</si>
  <si>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</si>
  <si>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</si>
  <si>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</si>
  <si>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</si>
  <si>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</si>
  <si>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</si>
  <si>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</si>
  <si>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</si>
  <si>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</si>
  <si>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</si>
  <si>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</si>
  <si>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</si>
  <si>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</si>
  <si>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</si>
  <si>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</si>
  <si>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</si>
  <si>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</si>
  <si>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</si>
  <si>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</si>
  <si>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</si>
  <si>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</si>
  <si>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</si>
  <si>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</si>
  <si>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</si>
  <si>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</si>
  <si>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</si>
  <si>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</si>
  <si>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</si>
  <si>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</si>
  <si>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</si>
  <si>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</si>
  <si>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</si>
  <si>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</si>
  <si>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</si>
  <si>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</si>
  <si>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</si>
  <si>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</si>
  <si>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</si>
  <si>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</si>
  <si>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</si>
  <si>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</si>
  <si>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</si>
  <si>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</si>
  <si>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</si>
  <si>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</si>
  <si>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</si>
  <si>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</si>
  <si>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</si>
  <si>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</si>
  <si>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</si>
  <si>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</si>
  <si>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</si>
  <si>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</si>
  <si>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</si>
  <si>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</si>
  <si>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</si>
  <si>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</si>
  <si>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</si>
  <si>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</si>
  <si>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</si>
  <si>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</si>
  <si>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</si>
  <si>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</si>
  <si>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</si>
  <si>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</si>
  <si>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</si>
  <si>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</si>
  <si>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</si>
  <si>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</si>
  <si>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</si>
  <si>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</si>
  <si>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</si>
  <si>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</si>
  <si>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</si>
  <si>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</si>
  <si>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</si>
  <si>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</si>
  <si>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</si>
  <si>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</si>
  <si>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</si>
  <si>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</si>
  <si>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</si>
  <si>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</si>
  <si>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</si>
  <si>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</si>
  <si>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</si>
  <si>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</si>
  <si>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</si>
  <si>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</si>
  <si>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</si>
  <si>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</si>
  <si>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</si>
  <si>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</si>
  <si>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</si>
  <si>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</si>
  <si>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</si>
  <si>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</si>
  <si>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</si>
  <si>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</si>
  <si>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</si>
  <si>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</si>
  <si>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</si>
  <si>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</si>
  <si>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</si>
  <si>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</si>
  <si>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</si>
  <si>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</si>
  <si>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</si>
  <si>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</si>
  <si>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</si>
  <si>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</si>
  <si>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</si>
  <si>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</si>
  <si>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</si>
  <si>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</si>
  <si>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</si>
  <si>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</si>
  <si>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</si>
  <si>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</si>
  <si>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</si>
  <si>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</si>
  <si>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</si>
  <si>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</si>
  <si>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</si>
  <si>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</si>
  <si>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</si>
  <si>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</si>
  <si>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</si>
  <si>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</si>
  <si>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</si>
  <si>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</si>
  <si>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</si>
  <si>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</si>
  <si>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</si>
  <si>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</si>
  <si>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</si>
  <si>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</si>
  <si>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</si>
  <si>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</si>
  <si>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</si>
  <si>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</si>
  <si>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</si>
  <si>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</si>
  <si>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</si>
  <si>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</si>
  <si>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</si>
  <si>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</si>
  <si>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</si>
  <si>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</si>
  <si>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</si>
  <si>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</si>
  <si>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</si>
  <si>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</si>
  <si>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</si>
  <si>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</si>
  <si>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</si>
  <si>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</si>
  <si>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</si>
  <si>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</si>
  <si>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</si>
  <si>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</si>
  <si>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</si>
  <si>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</si>
  <si>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</si>
  <si>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</si>
  <si>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</si>
  <si>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</si>
  <si>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</si>
  <si>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</si>
  <si>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</si>
  <si>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</si>
  <si>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</si>
  <si>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</si>
  <si>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</si>
  <si>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</si>
  <si>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</si>
  <si>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</si>
  <si>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</si>
  <si>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</si>
  <si>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</si>
  <si>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</si>
  <si>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</si>
  <si>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</si>
  <si>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</si>
  <si>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</si>
  <si>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</si>
  <si>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</si>
  <si>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</si>
  <si>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</si>
  <si>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</si>
  <si>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</si>
  <si>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</si>
  <si>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</si>
  <si>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</si>
  <si>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</si>
  <si>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</si>
  <si>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</si>
  <si>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</si>
  <si>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</si>
  <si>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</si>
  <si>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</si>
  <si>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</si>
  <si>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</si>
  <si>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</si>
  <si>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</si>
  <si>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</si>
  <si>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</si>
  <si>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</si>
  <si>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</si>
  <si>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</si>
  <si>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</si>
  <si>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</si>
  <si>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</si>
  <si>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</si>
  <si>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</si>
  <si>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</si>
  <si>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</si>
  <si>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</si>
  <si>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</si>
  <si>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</si>
  <si>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</si>
  <si>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</si>
  <si>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</si>
  <si>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</si>
  <si>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</si>
  <si>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</si>
  <si>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</si>
  <si>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</si>
  <si>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</si>
  <si>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</si>
  <si>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</si>
  <si>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</si>
  <si>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</si>
  <si>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</si>
  <si>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</si>
  <si>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</si>
  <si>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</si>
  <si>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</si>
  <si>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</si>
  <si>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</si>
  <si>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</si>
  <si>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</si>
  <si>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</si>
  <si>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</si>
  <si>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</si>
  <si>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</si>
  <si>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</si>
  <si>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</si>
  <si>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</si>
  <si>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</si>
  <si>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</si>
  <si>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</si>
  <si>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</si>
  <si>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</si>
  <si>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</si>
  <si>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</si>
  <si>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</si>
  <si>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</si>
  <si>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</si>
  <si>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</si>
  <si>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</si>
  <si>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</si>
  <si>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</si>
  <si>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</si>
  <si>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</si>
  <si>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</si>
  <si>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</si>
  <si>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</si>
  <si>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</si>
  <si>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</si>
  <si>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</si>
  <si>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</si>
  <si>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</si>
  <si>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</si>
  <si>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</si>
  <si>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</si>
  <si>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</si>
  <si>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</si>
  <si>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</si>
  <si>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</si>
  <si>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</si>
  <si>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</si>
  <si>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</si>
  <si>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</si>
  <si>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</si>
  <si>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</si>
  <si>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</si>
  <si>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</si>
  <si>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</si>
  <si>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</si>
  <si>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</si>
  <si>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</si>
  <si>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</si>
  <si>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</si>
  <si>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</si>
  <si>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</si>
  <si>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</si>
  <si>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</si>
  <si>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</si>
  <si>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</si>
  <si>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</si>
  <si>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</si>
  <si>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</si>
  <si>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</si>
  <si>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</si>
  <si>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</si>
  <si>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</si>
  <si>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</si>
  <si>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</si>
  <si>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</si>
  <si>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</si>
  <si>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</si>
  <si>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</si>
  <si>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</si>
  <si>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</si>
  <si>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</si>
  <si>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</si>
  <si>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</si>
  <si>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</si>
  <si>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</si>
  <si>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</si>
  <si>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</si>
  <si>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</si>
  <si>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</si>
  <si>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</si>
  <si>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</si>
  <si>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</si>
  <si>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</si>
  <si>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</si>
  <si>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</si>
  <si>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</si>
  <si>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</si>
  <si>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</si>
  <si>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</si>
  <si>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</si>
  <si>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</si>
  <si>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</si>
  <si>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</si>
  <si>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</si>
  <si>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</si>
  <si>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</si>
  <si>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</si>
  <si>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</si>
  <si>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</si>
  <si>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</si>
  <si>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</si>
  <si>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</si>
  <si>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</si>
  <si>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</si>
  <si>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</si>
  <si>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</si>
  <si>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</si>
  <si>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</si>
  <si>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</si>
  <si>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</si>
  <si>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</si>
  <si>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</si>
  <si>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</si>
  <si>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</si>
  <si>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</si>
  <si>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</si>
  <si>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</si>
  <si>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</si>
  <si>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</si>
  <si>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</si>
  <si>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</si>
  <si>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</si>
  <si>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</si>
  <si>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</si>
  <si>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</si>
  <si>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</si>
  <si>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</si>
  <si>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</si>
  <si>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</si>
  <si>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</si>
  <si>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</si>
  <si>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</si>
  <si>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</si>
  <si>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</si>
  <si>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</si>
  <si>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</si>
  <si>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</si>
  <si>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</si>
  <si>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</si>
  <si>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</si>
  <si>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</si>
  <si>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</si>
  <si>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</si>
  <si>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</si>
  <si>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</si>
  <si>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</si>
  <si>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</si>
  <si>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</si>
  <si>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</si>
  <si>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</si>
  <si>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</si>
  <si>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</si>
  <si>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</si>
  <si>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</si>
  <si>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</si>
  <si>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</si>
  <si>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</si>
  <si>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</si>
  <si>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</si>
  <si>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</si>
  <si>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</si>
  <si>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</si>
  <si>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</si>
  <si>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</si>
  <si>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</si>
  <si>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</si>
  <si>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</si>
  <si>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</si>
  <si>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</si>
  <si>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</si>
  <si>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</si>
  <si>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</si>
  <si>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</si>
  <si>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</si>
  <si>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</si>
  <si>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</si>
  <si>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</si>
  <si>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</si>
  <si>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</si>
  <si>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</si>
  <si>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</si>
  <si>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</si>
  <si>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</si>
  <si>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</si>
  <si>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</si>
  <si>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</si>
  <si>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</si>
  <si>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</si>
  <si>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</si>
  <si>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</si>
  <si>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</si>
  <si>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</si>
  <si>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</si>
  <si>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</si>
  <si>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</si>
  <si>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</si>
  <si>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</si>
  <si>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</si>
  <si>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</si>
  <si>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</si>
  <si>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</si>
  <si>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</si>
  <si>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</si>
  <si>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</si>
  <si>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</si>
  <si>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</si>
  <si>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</si>
  <si>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</si>
  <si>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</si>
  <si>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</si>
  <si>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</si>
  <si>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</si>
  <si>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</si>
  <si>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</si>
  <si>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</si>
  <si>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</si>
  <si>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</si>
  <si>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</si>
  <si>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</si>
  <si>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</si>
  <si>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</si>
  <si>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</si>
  <si>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</si>
  <si>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</si>
  <si>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</si>
  <si>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</si>
  <si>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</si>
  <si>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</si>
  <si>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</si>
  <si>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</si>
  <si>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</si>
  <si>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</si>
  <si>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</si>
  <si>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</si>
  <si>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</si>
  <si>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</si>
  <si>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</si>
  <si>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</si>
  <si>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</si>
  <si>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</si>
  <si>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</si>
  <si>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</si>
  <si>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</si>
  <si>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</si>
  <si>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</si>
  <si>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</si>
  <si>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</si>
  <si>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</si>
  <si>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</si>
  <si>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</si>
  <si>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</si>
  <si>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</si>
  <si>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</si>
  <si>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</si>
  <si>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</si>
  <si>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</si>
  <si>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</si>
  <si>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</si>
  <si>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</si>
  <si>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</si>
  <si>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</si>
  <si>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</si>
  <si>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</si>
  <si>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</si>
  <si>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</si>
  <si>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</si>
  <si>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</si>
  <si>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</si>
  <si>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</si>
  <si>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</si>
  <si>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</si>
  <si>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</si>
  <si>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</si>
  <si>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</si>
  <si>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</si>
  <si>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</si>
  <si>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</si>
  <si>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</si>
  <si>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</si>
  <si>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</si>
  <si>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</si>
  <si>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</si>
  <si>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</si>
  <si>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</si>
  <si>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</si>
  <si>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</si>
  <si>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</si>
  <si>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</si>
  <si>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</si>
  <si>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</si>
  <si>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</si>
  <si>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</si>
  <si>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</si>
  <si>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</si>
  <si>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</si>
  <si>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</si>
  <si>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</si>
  <si>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</si>
  <si>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</si>
  <si>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</si>
  <si>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</si>
  <si>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</si>
  <si>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</si>
  <si>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</si>
  <si>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</si>
  <si>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</si>
  <si>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</si>
  <si>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</si>
  <si>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</si>
  <si>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</si>
  <si>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</si>
  <si>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</si>
  <si>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</si>
  <si>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</si>
  <si>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</si>
  <si>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</si>
  <si>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</si>
  <si>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</si>
  <si>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</si>
  <si>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</si>
  <si>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</si>
  <si>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</si>
  <si>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</si>
  <si>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</si>
  <si>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</si>
  <si>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</si>
  <si>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</si>
  <si>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</si>
  <si>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</si>
  <si>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</si>
  <si>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</si>
  <si>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</si>
  <si>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</si>
  <si>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</si>
  <si>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</si>
  <si>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</si>
  <si>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</si>
  <si>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</si>
  <si>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</si>
  <si>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</si>
  <si>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</si>
  <si>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</si>
  <si>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</si>
  <si>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</si>
  <si>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</si>
  <si>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</si>
  <si>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</si>
  <si>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</si>
  <si>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</si>
  <si>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</si>
  <si>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</si>
  <si>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</si>
  <si>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</si>
  <si>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</si>
  <si>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</si>
  <si>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</si>
  <si>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</si>
  <si>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</si>
  <si>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</si>
  <si>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</si>
  <si>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</si>
  <si>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</si>
  <si>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</si>
  <si>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</si>
  <si>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</si>
  <si>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</si>
  <si>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</si>
  <si>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</si>
  <si>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</si>
  <si>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</si>
  <si>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</si>
  <si>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</si>
  <si>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</si>
  <si>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</si>
  <si>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</si>
  <si>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</si>
  <si>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</si>
  <si>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</si>
  <si>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</si>
  <si>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</si>
  <si>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</si>
  <si>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</si>
  <si>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</si>
  <si>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</si>
  <si>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</si>
  <si>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</si>
  <si>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</si>
  <si>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</si>
  <si>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</si>
  <si>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</si>
  <si>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</si>
  <si>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</si>
  <si>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</si>
  <si>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</si>
  <si>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</si>
  <si>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</si>
  <si>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</si>
  <si>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</si>
  <si>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</si>
  <si>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</si>
  <si>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</si>
  <si>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</si>
  <si>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</si>
  <si>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</si>
  <si>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</si>
  <si>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</si>
  <si>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</si>
  <si>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</si>
  <si>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</si>
  <si>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</si>
  <si>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</si>
  <si>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</si>
  <si>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</si>
  <si>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</si>
  <si>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</si>
  <si>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</si>
  <si>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</si>
  <si>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</si>
  <si>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</si>
  <si>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</si>
  <si>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</si>
  <si>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</si>
  <si>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</si>
  <si>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</si>
  <si>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</si>
  <si>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</si>
  <si>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</si>
  <si>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</si>
  <si>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</si>
  <si>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</si>
  <si>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</si>
  <si>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</si>
  <si>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</si>
  <si>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</si>
  <si>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</si>
  <si>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</si>
  <si>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</si>
  <si>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</si>
  <si>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</si>
  <si>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</si>
  <si>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</si>
  <si>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</si>
  <si>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</si>
  <si>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</si>
  <si>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</si>
  <si>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</si>
  <si>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</si>
  <si>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</si>
  <si>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</si>
  <si>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</si>
  <si>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</si>
  <si>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</si>
  <si>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</si>
  <si>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</si>
  <si>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</si>
  <si>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</si>
  <si>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</si>
  <si>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</si>
  <si>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</si>
  <si>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</si>
  <si>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</si>
  <si>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</si>
  <si>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</si>
  <si>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</si>
  <si>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</si>
  <si>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</si>
  <si>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</si>
  <si>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</si>
  <si>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</si>
  <si>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</si>
  <si>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</si>
  <si>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</si>
  <si>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</si>
  <si>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</si>
  <si>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</si>
  <si>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</si>
  <si>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</si>
  <si>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</si>
  <si>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</si>
  <si>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</si>
  <si>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</si>
  <si>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</si>
  <si>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</si>
  <si>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</si>
  <si>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</si>
  <si>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</si>
  <si>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</si>
  <si>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</si>
  <si>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</si>
  <si>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</si>
  <si>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</si>
  <si>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</si>
  <si>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</si>
  <si>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</si>
  <si>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</si>
  <si>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</si>
  <si>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</si>
  <si>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</si>
  <si>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</si>
  <si>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</si>
  <si>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</si>
  <si>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</si>
  <si>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</si>
  <si>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</si>
  <si>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</si>
  <si>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</si>
  <si>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</si>
  <si>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</si>
  <si>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</si>
  <si>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</si>
  <si>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</si>
  <si>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</si>
  <si>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</si>
  <si>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</si>
  <si>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</si>
  <si>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</si>
  <si>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</si>
  <si>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</si>
  <si>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</si>
  <si>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</si>
  <si>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</si>
  <si>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</si>
  <si>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</si>
  <si>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</si>
  <si>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</si>
  <si>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</si>
  <si>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</si>
  <si>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</si>
  <si>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</si>
  <si>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</si>
  <si>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</si>
  <si>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</si>
  <si>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</si>
  <si>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</si>
  <si>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</si>
  <si>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</si>
  <si>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</si>
  <si>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</si>
  <si>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</si>
  <si>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</si>
  <si>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</si>
  <si>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</si>
  <si>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</si>
  <si>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</si>
  <si>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</si>
  <si>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</si>
  <si>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</si>
  <si>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</si>
  <si>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</si>
  <si>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</si>
  <si>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</si>
  <si>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</si>
  <si>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</si>
  <si>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</si>
  <si>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</si>
  <si>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</si>
  <si>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</si>
  <si>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</si>
  <si>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</si>
  <si>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</si>
  <si>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</si>
  <si>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</si>
  <si>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</si>
  <si>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</si>
  <si>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</si>
  <si>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</si>
  <si>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</si>
  <si>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</si>
  <si>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</si>
  <si>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</si>
  <si>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</si>
  <si>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</si>
  <si>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</si>
  <si>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</si>
  <si>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</si>
  <si>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</si>
  <si>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</si>
  <si>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</si>
  <si>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</si>
  <si>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</si>
  <si>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</si>
  <si>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</si>
  <si>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</si>
  <si>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</si>
  <si>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</si>
  <si>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</si>
  <si>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</si>
  <si>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</si>
  <si>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</si>
  <si>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</si>
  <si>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</si>
  <si>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</si>
  <si>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</si>
  <si>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</si>
  <si>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</si>
  <si>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</si>
  <si>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</si>
  <si>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</si>
  <si>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</si>
  <si>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</si>
  <si>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</si>
  <si>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</si>
  <si>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</si>
  <si>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</si>
  <si>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</si>
  <si>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</si>
  <si>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</si>
  <si>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</si>
  <si>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</si>
  <si>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</si>
  <si>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</si>
  <si>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</si>
  <si>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</si>
  <si>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</si>
  <si>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</si>
  <si>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</si>
  <si>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</si>
  <si>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</si>
  <si>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</si>
  <si>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</si>
  <si>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</si>
  <si>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</si>
  <si>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</si>
  <si>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</si>
  <si>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</si>
  <si>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</si>
  <si>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</si>
  <si>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</si>
  <si>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</si>
  <si>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</si>
  <si>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</si>
  <si>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</si>
  <si>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</si>
  <si>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</si>
  <si>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</si>
  <si>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</si>
  <si>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</si>
  <si>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</si>
  <si>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</si>
  <si>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</si>
  <si>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</si>
  <si>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</si>
  <si>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</si>
  <si>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</si>
  <si>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</si>
  <si>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</si>
  <si>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</si>
  <si>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</si>
  <si>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</si>
  <si>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</si>
  <si>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</si>
  <si>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</si>
  <si>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</si>
  <si>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</si>
  <si>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</si>
  <si>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</si>
  <si>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</si>
  <si>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</si>
  <si>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</si>
  <si>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</si>
  <si>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</si>
  <si>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</si>
  <si>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</si>
  <si>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</si>
  <si>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</si>
  <si>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</si>
  <si>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</si>
  <si>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</si>
  <si>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</si>
  <si>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</si>
  <si>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</si>
  <si>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</si>
  <si>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</si>
  <si>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</si>
  <si>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</si>
  <si>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</si>
  <si>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</si>
  <si>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</si>
  <si>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</si>
  <si>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</si>
  <si>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</si>
  <si>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</si>
  <si>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</si>
  <si>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</si>
  <si>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</si>
  <si>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</si>
  <si>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</si>
  <si>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</si>
  <si>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</si>
  <si>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</si>
  <si>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</si>
  <si>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</si>
  <si>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</si>
  <si>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</si>
  <si>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</si>
  <si>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</si>
  <si>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</si>
  <si>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</si>
  <si>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</si>
  <si>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</si>
  <si>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</si>
  <si>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</si>
  <si>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</si>
  <si>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</si>
  <si>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</si>
  <si>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</si>
  <si>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</si>
  <si>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</si>
  <si>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</si>
  <si>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</si>
  <si>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</si>
  <si>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</si>
  <si>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</si>
  <si>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</si>
  <si>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</si>
  <si>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</si>
  <si>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</si>
  <si>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</si>
  <si>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</si>
  <si>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</si>
  <si>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</si>
  <si>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</si>
  <si>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</si>
  <si>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</si>
  <si>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</si>
  <si>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</si>
  <si>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</si>
  <si>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</si>
  <si>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</si>
  <si>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</si>
  <si>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</si>
  <si>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</si>
  <si>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</si>
  <si>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</si>
  <si>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</si>
  <si>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</si>
  <si>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</si>
  <si>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</si>
  <si>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</si>
  <si>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</si>
  <si>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</si>
  <si>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</si>
  <si>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</si>
  <si>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</si>
  <si>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</si>
  <si>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</si>
  <si>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</si>
  <si>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</si>
  <si>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</si>
  <si>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</si>
  <si>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</si>
  <si>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</si>
  <si>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</si>
  <si>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</si>
  <si>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</si>
  <si>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</si>
  <si>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</si>
  <si>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</si>
  <si>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</si>
  <si>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</si>
  <si>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</si>
  <si>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</si>
  <si>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</si>
  <si>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</si>
  <si>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</si>
  <si>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</si>
  <si>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</si>
  <si>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</si>
  <si>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</si>
  <si>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</si>
  <si>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</si>
  <si>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</si>
  <si>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</si>
  <si>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</si>
  <si>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</si>
  <si>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</si>
  <si>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</si>
  <si>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</si>
  <si>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</si>
  <si>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</si>
  <si>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</si>
  <si>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</si>
  <si>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</si>
  <si>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</si>
  <si>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</si>
  <si>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</si>
  <si>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</si>
  <si>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</si>
  <si>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</si>
  <si>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</si>
  <si>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</si>
  <si>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</si>
  <si>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</si>
  <si>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</si>
  <si>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</si>
  <si>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</si>
  <si>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</si>
  <si>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</si>
  <si>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</si>
  <si>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</si>
  <si>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</si>
  <si>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</si>
  <si>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</si>
  <si>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</si>
  <si>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</si>
  <si>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</si>
  <si>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</si>
  <si>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</si>
  <si>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</si>
  <si>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</si>
  <si>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</si>
  <si>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</si>
  <si>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</si>
  <si>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</si>
  <si>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</si>
  <si>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</si>
  <si>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</si>
  <si>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</si>
  <si>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</si>
  <si>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</si>
  <si>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</si>
  <si>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</si>
  <si>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</si>
  <si>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</si>
  <si>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</si>
  <si>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</si>
  <si>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</si>
  <si>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</si>
  <si>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</si>
  <si>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</si>
  <si>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</si>
  <si>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</si>
  <si>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</si>
  <si>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</si>
  <si>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</si>
  <si>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</si>
  <si>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</si>
  <si>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</si>
  <si>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</si>
  <si>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</si>
  <si>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</si>
  <si>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</si>
  <si>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</si>
  <si>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</si>
  <si>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</si>
  <si>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</si>
  <si>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</si>
  <si>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</si>
  <si>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</si>
  <si>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</si>
  <si>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</si>
  <si>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</si>
  <si>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</si>
  <si>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</si>
  <si>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</si>
  <si>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</si>
  <si>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</si>
  <si>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</si>
  <si>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</si>
  <si>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</si>
  <si>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</si>
  <si>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</si>
  <si>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</si>
  <si>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</si>
  <si>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</si>
  <si>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</si>
  <si>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</si>
  <si>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</si>
  <si>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</si>
  <si>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</si>
  <si>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</si>
  <si>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</si>
  <si>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</si>
  <si>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</si>
  <si>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</si>
  <si>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</si>
  <si>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</si>
  <si>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</si>
  <si>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</si>
  <si>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</si>
  <si>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</si>
  <si>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</si>
  <si>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</si>
  <si>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</si>
  <si>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</si>
  <si>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</si>
  <si>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</si>
  <si>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</si>
  <si>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</si>
  <si>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</si>
  <si>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</si>
  <si>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</si>
  <si>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</si>
  <si>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</si>
  <si>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</si>
  <si>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</si>
  <si>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</si>
  <si>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</si>
  <si>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</si>
  <si>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</si>
  <si>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</si>
  <si>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</si>
  <si>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</si>
  <si>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</si>
  <si>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</si>
  <si>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</si>
  <si>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</si>
  <si>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</si>
  <si>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</si>
  <si>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</si>
  <si>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</si>
  <si>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</si>
  <si>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</si>
  <si>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</si>
  <si>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</si>
  <si>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</si>
  <si>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</si>
  <si>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</si>
  <si>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</si>
  <si>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</si>
  <si>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</si>
  <si>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</si>
  <si>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</si>
  <si>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</si>
  <si>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</si>
  <si>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</si>
  <si>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</si>
  <si>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</si>
  <si>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</si>
  <si>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</si>
  <si>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</si>
  <si>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</si>
  <si>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</si>
  <si>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</si>
  <si>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</si>
  <si>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</si>
  <si>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</si>
  <si>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</si>
  <si>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</si>
  <si>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</si>
  <si>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</si>
  <si>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</si>
  <si>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</si>
  <si>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</si>
  <si>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</si>
  <si>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</si>
  <si>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</si>
  <si>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</si>
  <si>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</si>
  <si>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</si>
  <si>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</si>
  <si>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</si>
  <si>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</si>
  <si>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</si>
  <si>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</si>
  <si>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</si>
  <si>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</si>
  <si>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</si>
  <si>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</si>
  <si>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</si>
  <si>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</si>
  <si>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</si>
  <si>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</si>
  <si>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</si>
  <si>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</si>
  <si>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</si>
  <si>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</si>
  <si>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</si>
  <si>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</si>
  <si>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</si>
  <si>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</si>
  <si>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</si>
  <si>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</si>
  <si>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</si>
  <si>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</si>
  <si>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</si>
  <si>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</si>
  <si>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</si>
  <si>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</si>
  <si>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</si>
  <si>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</si>
  <si>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</si>
  <si>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</si>
  <si>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</si>
  <si>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</si>
  <si>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</si>
  <si>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</si>
  <si>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</si>
  <si>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</si>
  <si>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</si>
  <si>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</si>
  <si>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</si>
  <si>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</si>
  <si>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</si>
  <si>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</si>
  <si>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</si>
  <si>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</si>
  <si>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</si>
  <si>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</si>
  <si>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</si>
  <si>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</si>
  <si>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</si>
  <si>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</si>
  <si>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</si>
  <si>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</si>
  <si>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</si>
  <si>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</si>
  <si>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</si>
  <si>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</si>
  <si>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</si>
  <si>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</si>
  <si>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</si>
  <si>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</si>
  <si>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</si>
  <si>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</si>
  <si>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</si>
  <si>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</si>
  <si>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</si>
  <si>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</si>
  <si>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</si>
  <si>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</si>
  <si>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</si>
  <si>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</si>
  <si>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</si>
  <si>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</si>
  <si>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</si>
  <si>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</si>
  <si>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</si>
  <si>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</si>
  <si>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</si>
  <si>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</si>
  <si>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</si>
  <si>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</si>
  <si>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</si>
  <si>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</si>
  <si>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</si>
  <si>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</si>
  <si>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</si>
  <si>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</si>
  <si>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</si>
  <si>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</si>
  <si>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</si>
  <si>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</si>
  <si>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</si>
  <si>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</si>
  <si>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</si>
  <si>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</si>
  <si>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</si>
  <si>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</si>
  <si>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</si>
  <si>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</si>
  <si>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</si>
  <si>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</si>
  <si>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</si>
  <si>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</si>
  <si>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</si>
  <si>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</si>
  <si>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</si>
  <si>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</si>
  <si>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</si>
  <si>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</si>
  <si>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</si>
  <si>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</si>
  <si>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</si>
  <si>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</si>
  <si>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</si>
  <si>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</si>
  <si>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</si>
  <si>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</si>
  <si>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</si>
  <si>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</si>
  <si>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</si>
  <si>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</si>
  <si>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</si>
  <si>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</si>
  <si>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</si>
  <si>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</si>
  <si>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</si>
  <si>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</si>
  <si>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</si>
  <si>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</si>
  <si>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</si>
  <si>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</si>
  <si>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</si>
  <si>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</si>
  <si>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</si>
  <si>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</si>
  <si>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</si>
  <si>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</si>
  <si>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</si>
  <si>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</si>
  <si>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</si>
  <si>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</si>
  <si>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</si>
  <si>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</si>
  <si>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</si>
  <si>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</si>
  <si>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</si>
  <si>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</si>
  <si>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</si>
  <si>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</si>
  <si>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</si>
  <si>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</si>
  <si>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</si>
  <si>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</si>
  <si>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</si>
  <si>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</si>
  <si>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</si>
  <si>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</si>
  <si>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</si>
  <si>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</si>
  <si>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</si>
  <si>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</si>
  <si>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</si>
  <si>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</si>
  <si>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</si>
  <si>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</si>
  <si>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</si>
  <si>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</si>
  <si>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</si>
  <si>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</si>
  <si>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</si>
  <si>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</si>
  <si>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</si>
  <si>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</si>
  <si>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</si>
  <si>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</si>
  <si>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</si>
  <si>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</si>
  <si>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</si>
  <si>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</si>
  <si>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</si>
  <si>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</si>
  <si>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</si>
  <si>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</si>
  <si>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</si>
  <si>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</si>
  <si>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</si>
  <si>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</si>
  <si>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</si>
  <si>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</si>
  <si>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</si>
  <si>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</si>
  <si>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</si>
  <si>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</si>
  <si>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</si>
  <si>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</si>
  <si>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</si>
  <si>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</si>
  <si>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</si>
  <si>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</si>
  <si>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</si>
  <si>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</si>
  <si>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</si>
  <si>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</si>
  <si>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</si>
  <si>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</si>
  <si>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</si>
  <si>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</si>
  <si>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</si>
  <si>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</si>
  <si>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</si>
  <si>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</si>
  <si>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</si>
  <si>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</si>
  <si>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</si>
  <si>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</si>
  <si>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</si>
  <si>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</si>
  <si>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</si>
  <si>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</si>
  <si>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</si>
  <si>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</si>
  <si>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</si>
  <si>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</si>
  <si>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</si>
  <si>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</si>
  <si>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</si>
  <si>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</si>
  <si>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</si>
  <si>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</si>
  <si>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</si>
  <si>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</si>
  <si>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</si>
  <si>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</si>
  <si>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</si>
  <si>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</si>
  <si>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</si>
  <si>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</si>
  <si>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</si>
  <si>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</si>
  <si>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</si>
  <si>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</si>
  <si>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</si>
  <si>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</si>
  <si>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</si>
  <si>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</si>
  <si>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</si>
  <si>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</si>
  <si>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</si>
  <si>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</si>
  <si>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</si>
  <si>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</si>
  <si>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</si>
  <si>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</si>
  <si>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</si>
  <si>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</si>
  <si>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</si>
  <si>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</si>
  <si>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</si>
  <si>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</si>
  <si>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</si>
  <si>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</si>
  <si>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</si>
  <si>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</si>
  <si>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</si>
  <si>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</si>
  <si>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</si>
  <si>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</si>
  <si>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</si>
  <si>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</si>
  <si>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</si>
  <si>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</si>
  <si>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</si>
  <si>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</si>
  <si>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</si>
  <si>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</si>
  <si>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</si>
  <si>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</si>
  <si>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</si>
  <si>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</si>
  <si>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</si>
  <si>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</si>
  <si>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</si>
  <si>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</si>
  <si>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</si>
  <si>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</si>
  <si>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</si>
  <si>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</si>
  <si>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</si>
  <si>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</si>
  <si>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</si>
  <si>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</si>
  <si>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</si>
  <si>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</si>
  <si>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</si>
  <si>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</si>
  <si>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</si>
  <si>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</si>
  <si>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</si>
  <si>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</si>
  <si>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</si>
  <si>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</si>
  <si>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</si>
  <si>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</si>
  <si>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</si>
  <si>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</si>
  <si>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</si>
  <si>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</si>
  <si>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</si>
  <si>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</si>
  <si>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</si>
  <si>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</si>
  <si>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</si>
  <si>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</si>
  <si>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</si>
  <si>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</si>
  <si>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</si>
  <si>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</si>
  <si>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</si>
  <si>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</si>
  <si>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</si>
  <si>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</si>
  <si>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</si>
  <si>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</si>
  <si>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</si>
  <si>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</si>
  <si>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</si>
  <si>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</si>
  <si>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</si>
  <si>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</si>
  <si>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</si>
  <si>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</si>
  <si>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</si>
  <si>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</si>
  <si>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</si>
  <si>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</si>
  <si>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</si>
  <si>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</si>
  <si>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</si>
  <si>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</si>
  <si>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</si>
  <si>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</si>
  <si>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</si>
  <si>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</si>
  <si>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</si>
  <si>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</si>
  <si>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</si>
  <si>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</si>
  <si>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</si>
  <si>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</si>
  <si>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</si>
  <si>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</si>
  <si>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</si>
  <si>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</si>
  <si>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</si>
  <si>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</si>
  <si>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</si>
  <si>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</si>
  <si>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</si>
  <si>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</si>
  <si>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</si>
  <si>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</si>
  <si>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</si>
  <si>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</si>
  <si>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</si>
  <si>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</si>
  <si>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</si>
  <si>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</si>
  <si>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</si>
  <si>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</si>
  <si>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</si>
  <si>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</si>
  <si>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</si>
  <si>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</si>
  <si>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</si>
  <si>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</si>
  <si>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</si>
  <si>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</si>
  <si>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</si>
  <si>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</si>
  <si>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</si>
  <si>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</si>
  <si>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</si>
  <si>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</si>
  <si>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</si>
  <si>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</si>
  <si>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</si>
  <si>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</si>
  <si>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</si>
  <si>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</si>
  <si>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</si>
  <si>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</si>
  <si>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</si>
  <si>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</si>
  <si>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</si>
  <si>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</si>
  <si>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</si>
  <si>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</si>
  <si>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</si>
  <si>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</si>
  <si>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</si>
  <si>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</si>
  <si>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</si>
  <si>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</si>
  <si>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</si>
  <si>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</si>
  <si>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</si>
  <si>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</si>
  <si>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</si>
  <si>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</si>
  <si>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</si>
  <si>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</si>
  <si>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</si>
  <si>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</si>
  <si>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</si>
  <si>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</si>
  <si>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</si>
  <si>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</si>
  <si>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</si>
  <si>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</si>
  <si>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</si>
  <si>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</si>
  <si>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</si>
  <si>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</si>
  <si>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</si>
  <si>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</si>
  <si>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</si>
  <si>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</si>
  <si>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</si>
  <si>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</si>
  <si>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</si>
  <si>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</si>
  <si>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</si>
  <si>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</si>
  <si>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</si>
  <si>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</si>
  <si>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</si>
  <si>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</si>
  <si>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</si>
  <si>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</si>
  <si>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</si>
  <si>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</si>
  <si>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</si>
  <si>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</si>
  <si>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</si>
  <si>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</si>
  <si>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</si>
  <si>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</si>
  <si>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</si>
  <si>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</si>
  <si>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</si>
  <si>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</si>
  <si>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</si>
  <si>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</si>
  <si>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</si>
  <si>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</si>
  <si>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</si>
  <si>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</si>
  <si>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</si>
  <si>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</si>
  <si>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</si>
  <si>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</si>
  <si>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</si>
  <si>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</si>
  <si>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</si>
  <si>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</si>
  <si>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</si>
  <si>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</si>
  <si>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</si>
  <si>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</si>
  <si>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</si>
  <si>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</si>
  <si>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</si>
  <si>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</si>
  <si>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</si>
  <si>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</si>
  <si>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</si>
  <si>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</si>
  <si>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</si>
  <si>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</si>
  <si>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</si>
  <si>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</si>
  <si>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</si>
  <si>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</si>
  <si>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</si>
  <si>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</si>
  <si>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</si>
  <si>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</si>
  <si>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</si>
  <si>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</si>
  <si>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</si>
  <si>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</si>
  <si>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</si>
  <si>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</si>
  <si>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</si>
  <si>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</si>
  <si>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</si>
  <si>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</si>
  <si>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</si>
  <si>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</si>
  <si>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</si>
  <si>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</si>
  <si>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</si>
  <si>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</si>
  <si>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</si>
  <si>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</si>
  <si>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</si>
  <si>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</si>
  <si>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</si>
  <si>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</si>
  <si>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</si>
  <si>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</si>
  <si>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</si>
  <si>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</si>
  <si>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</si>
  <si>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</si>
  <si>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</si>
  <si>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</si>
  <si>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</si>
  <si>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</si>
  <si>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</si>
  <si>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</si>
  <si>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</si>
  <si>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</si>
  <si>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</si>
  <si>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</si>
  <si>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</si>
  <si>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</si>
  <si>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</si>
  <si>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</si>
  <si>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</si>
  <si>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</si>
  <si>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</si>
  <si>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</si>
  <si>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</si>
  <si>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</si>
  <si>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</si>
  <si>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</si>
  <si>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</si>
  <si>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</si>
  <si>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</si>
  <si>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</si>
  <si>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</si>
  <si>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</si>
  <si>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</si>
  <si>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</si>
  <si>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</si>
  <si>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</si>
  <si>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</si>
  <si>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</si>
  <si>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</si>
  <si>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</si>
  <si>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</si>
  <si>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</si>
  <si>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</si>
  <si>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</si>
  <si>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</si>
  <si>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</si>
  <si>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</si>
  <si>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</si>
  <si>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</si>
  <si>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</si>
  <si>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</si>
  <si>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</si>
  <si>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</si>
  <si>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</si>
  <si>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</si>
  <si>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</si>
  <si>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</si>
  <si>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</si>
  <si>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</si>
  <si>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</si>
  <si>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</si>
  <si>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</si>
  <si>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</si>
  <si>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</si>
  <si>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</si>
  <si>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</si>
  <si>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</si>
  <si>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</si>
  <si>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</si>
  <si>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</si>
  <si>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</si>
  <si>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</si>
  <si>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</si>
  <si>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</si>
  <si>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</si>
  <si>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</si>
  <si>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</si>
  <si>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</si>
  <si>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</si>
  <si>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</si>
  <si>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</si>
  <si>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</si>
  <si>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</si>
  <si>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</si>
  <si>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</si>
  <si>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</si>
  <si>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</si>
  <si>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</si>
  <si>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</si>
  <si>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</si>
  <si>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</si>
  <si>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</si>
  <si>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</si>
  <si>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</si>
  <si>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</si>
  <si>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</si>
  <si>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</si>
  <si>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</si>
  <si>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</si>
  <si>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</si>
  <si>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</si>
  <si>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</si>
  <si>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</si>
  <si>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</si>
  <si>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</si>
  <si>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</si>
  <si>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</si>
  <si>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</si>
  <si>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</si>
  <si>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</si>
  <si>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</si>
  <si>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</si>
  <si>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</si>
  <si>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</si>
  <si>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</si>
  <si>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</si>
  <si>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</si>
  <si>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</si>
  <si>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</si>
  <si>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</si>
  <si>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</si>
  <si>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</si>
  <si>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</si>
  <si>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</si>
  <si>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</si>
  <si>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</si>
  <si>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</si>
  <si>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</si>
  <si>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</si>
  <si>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</si>
  <si>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</si>
  <si>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</si>
  <si>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</si>
  <si>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</si>
  <si>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</si>
  <si>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</si>
  <si>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</si>
  <si>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</si>
  <si>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</si>
  <si>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</si>
  <si>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</si>
  <si>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</si>
  <si>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</si>
  <si>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</si>
  <si>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</si>
  <si>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</si>
  <si>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</si>
  <si>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</si>
  <si>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</si>
  <si>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</si>
  <si>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</si>
  <si>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</si>
  <si>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</si>
  <si>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</si>
  <si>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</si>
  <si>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</si>
  <si>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</si>
  <si>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</si>
  <si>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</si>
  <si>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</si>
  <si>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</si>
  <si>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</si>
  <si>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</si>
  <si>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</si>
  <si>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</si>
  <si>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</si>
  <si>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</si>
  <si>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</si>
  <si>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</si>
  <si>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</si>
  <si>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</si>
  <si>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</si>
  <si>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</si>
  <si>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</si>
  <si>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</si>
  <si>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</si>
  <si>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</si>
  <si>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</si>
  <si>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</si>
  <si>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</si>
  <si>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</si>
  <si>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</si>
  <si>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</si>
  <si>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</si>
  <si>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</si>
  <si>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</si>
  <si>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</si>
  <si>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</si>
  <si>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</si>
  <si>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</si>
  <si>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</si>
  <si>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</si>
  <si>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</si>
  <si>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</si>
  <si>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</si>
  <si>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</si>
  <si>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</si>
  <si>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</si>
  <si>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</si>
  <si>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</si>
  <si>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</si>
  <si>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</si>
  <si>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</si>
  <si>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</si>
  <si>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</si>
  <si>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</si>
  <si>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</si>
  <si>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</si>
  <si>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</si>
  <si>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</si>
  <si>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</si>
  <si>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</si>
  <si>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</si>
  <si>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</si>
  <si>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</si>
  <si>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</si>
  <si>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</si>
  <si>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</si>
  <si>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</si>
  <si>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</si>
  <si>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</si>
  <si>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</si>
  <si>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</si>
  <si>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</si>
  <si>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</si>
  <si>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</si>
  <si>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</si>
  <si>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</si>
  <si>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</si>
  <si>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</si>
  <si>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</si>
  <si>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</si>
  <si>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</si>
  <si>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</si>
  <si>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</si>
  <si>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</si>
  <si>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</si>
  <si>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</si>
  <si>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</si>
  <si>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</si>
  <si>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</si>
  <si>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</si>
  <si>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</si>
  <si>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</si>
  <si>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</si>
  <si>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</si>
  <si>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</si>
  <si>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</si>
  <si>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</si>
  <si>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</si>
  <si>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</si>
  <si>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</si>
  <si>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</si>
  <si>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</si>
  <si>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</si>
  <si>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</si>
  <si>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</si>
  <si>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</si>
  <si>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</si>
  <si>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</si>
  <si>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</si>
  <si>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</si>
  <si>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</si>
  <si>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</si>
  <si>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</si>
  <si>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</si>
  <si>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</si>
  <si>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</si>
  <si>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</si>
  <si>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</si>
  <si>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</si>
  <si>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</si>
  <si>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</si>
  <si>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</si>
  <si>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</si>
  <si>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</si>
  <si>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</si>
  <si>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</si>
  <si>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</si>
  <si>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</si>
  <si>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</si>
  <si>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</si>
  <si>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</si>
  <si>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</si>
  <si>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</si>
  <si>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</si>
  <si>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</si>
  <si>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</si>
  <si>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</si>
  <si>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</si>
  <si>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</si>
  <si>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</si>
  <si>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</si>
  <si>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</si>
  <si>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</si>
  <si>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</si>
  <si>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</si>
  <si>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</si>
  <si>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</si>
  <si>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</si>
  <si>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</si>
  <si>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</si>
  <si>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</si>
  <si>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</si>
  <si>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</si>
  <si>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</si>
  <si>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</si>
  <si>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</si>
  <si>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</si>
  <si>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</si>
  <si>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</si>
  <si>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</si>
  <si>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</si>
  <si>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</si>
  <si>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</si>
  <si>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</si>
  <si>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</si>
  <si>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</si>
  <si>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</si>
  <si>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</si>
  <si>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</si>
  <si>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</si>
  <si>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</si>
  <si>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</si>
  <si>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</si>
  <si>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</si>
  <si>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</si>
  <si>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</si>
  <si>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</si>
  <si>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</si>
  <si>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</si>
  <si>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</si>
  <si>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</si>
  <si>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</si>
  <si>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</si>
  <si>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</si>
  <si>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</si>
  <si>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</si>
  <si>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</si>
  <si>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</si>
  <si>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</si>
  <si>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</si>
  <si>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</si>
  <si>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</si>
  <si>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</si>
  <si>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</si>
  <si>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</si>
  <si>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</si>
  <si>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</si>
  <si>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</si>
  <si>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</si>
  <si>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</si>
  <si>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</si>
  <si>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</si>
  <si>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</si>
  <si>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</si>
  <si>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</si>
  <si>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</si>
  <si>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</si>
  <si>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</si>
  <si>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</si>
  <si>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</si>
  <si>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</si>
  <si>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</si>
  <si>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</si>
  <si>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</si>
  <si>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</si>
  <si>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</si>
  <si>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</si>
  <si>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</si>
  <si>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</si>
  <si>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</si>
  <si>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</si>
  <si>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</si>
  <si>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</si>
  <si>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</si>
  <si>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</si>
  <si>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</si>
  <si>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</si>
  <si>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</si>
  <si>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</si>
  <si>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</si>
  <si>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</si>
  <si>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</si>
  <si>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</si>
  <si>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</si>
  <si>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</si>
  <si>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</si>
  <si>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</si>
  <si>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</si>
  <si>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</si>
  <si>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</si>
  <si>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</si>
  <si>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</si>
  <si>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</si>
  <si>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</si>
  <si>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</si>
  <si>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</si>
  <si>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</si>
  <si>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</si>
  <si>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</si>
  <si>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</si>
  <si>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</si>
  <si>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</si>
  <si>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</si>
  <si>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</si>
  <si>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</si>
  <si>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</si>
  <si>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</si>
  <si>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</si>
  <si>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</si>
  <si>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</si>
  <si>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</si>
  <si>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</si>
  <si>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</si>
  <si>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</si>
  <si>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</si>
  <si>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</si>
  <si>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</si>
  <si>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</si>
  <si>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</si>
  <si>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</si>
  <si>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</si>
  <si>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</si>
  <si>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</si>
  <si>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</si>
  <si>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</si>
  <si>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</si>
  <si>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</si>
  <si>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</si>
  <si>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</si>
  <si>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</si>
  <si>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</si>
  <si>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</si>
  <si>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</si>
  <si>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</si>
  <si>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</si>
  <si>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</si>
  <si>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</si>
  <si>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</si>
  <si>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</si>
  <si>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</si>
  <si>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</si>
  <si>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</si>
  <si>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</si>
  <si>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</si>
  <si>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</si>
  <si>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</si>
  <si>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</si>
  <si>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</si>
  <si>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</si>
  <si>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</si>
  <si>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</si>
  <si>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</si>
  <si>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</si>
  <si>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</si>
  <si>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</si>
  <si>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</si>
  <si>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</si>
  <si>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</si>
  <si>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</si>
  <si>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</si>
  <si>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</si>
  <si>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</si>
  <si>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</si>
  <si>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</si>
  <si>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</si>
  <si>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</si>
  <si>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</si>
  <si>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</si>
  <si>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</si>
  <si>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</si>
  <si>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</si>
  <si>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</si>
  <si>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</si>
  <si>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</si>
  <si>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</si>
  <si>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</si>
  <si>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</si>
  <si>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</si>
  <si>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</si>
  <si>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</si>
  <si>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</si>
  <si>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</si>
  <si>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</si>
  <si>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</si>
  <si>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</si>
  <si>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</si>
  <si>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</si>
  <si>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</si>
  <si>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</si>
  <si>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</si>
  <si>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</si>
  <si>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</si>
  <si>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</si>
  <si>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</si>
  <si>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</si>
  <si>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</si>
  <si>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</si>
  <si>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</si>
  <si>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</si>
  <si>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</si>
  <si>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</si>
  <si>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</si>
  <si>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</si>
  <si>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</si>
  <si>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</si>
  <si>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</si>
  <si>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</si>
  <si>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</si>
  <si>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</si>
  <si>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</si>
  <si>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</si>
  <si>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</si>
  <si>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</si>
  <si>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</si>
  <si>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</si>
  <si>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</si>
  <si>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</si>
  <si>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</si>
  <si>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</si>
  <si>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</si>
  <si>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</si>
  <si>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</si>
  <si>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</si>
  <si>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</si>
  <si>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</si>
  <si>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</si>
  <si>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</si>
  <si>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</si>
  <si>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</si>
  <si>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</si>
  <si>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</si>
  <si>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</si>
  <si>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</si>
  <si>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</si>
  <si>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</si>
  <si>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</si>
  <si>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</si>
  <si>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</si>
  <si>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</si>
  <si>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</si>
  <si>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</si>
  <si>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</si>
  <si>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</si>
  <si>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</si>
  <si>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</si>
  <si>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</si>
  <si>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</si>
  <si>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</si>
  <si>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</si>
  <si>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</si>
  <si>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</si>
  <si>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</si>
  <si>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</si>
  <si>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</si>
  <si>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</si>
  <si>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</si>
  <si>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</si>
  <si>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</si>
  <si>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</si>
  <si>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</si>
  <si>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</si>
  <si>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</si>
  <si>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</si>
  <si>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</si>
  <si>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</si>
  <si>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</si>
  <si>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</si>
  <si>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</si>
  <si>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</si>
  <si>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</si>
  <si>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</si>
  <si>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</si>
  <si>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</si>
  <si>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</si>
  <si>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</si>
  <si>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</si>
  <si>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</si>
  <si>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</si>
  <si>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</si>
  <si>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</si>
  <si>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</si>
  <si>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</si>
  <si>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</si>
  <si>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</si>
  <si>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</si>
  <si>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</si>
  <si>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</si>
  <si>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</si>
  <si>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</si>
  <si>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</si>
  <si>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</si>
  <si>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</si>
  <si>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</si>
  <si>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</si>
  <si>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</si>
  <si>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</si>
  <si>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</si>
  <si>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</si>
  <si>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</si>
  <si>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</si>
  <si>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</si>
  <si>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</si>
  <si>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</si>
  <si>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</si>
  <si>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</si>
  <si>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</si>
  <si>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</si>
  <si>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</si>
  <si>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</si>
  <si>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</si>
  <si>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</si>
  <si>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</si>
  <si>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</si>
  <si>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</si>
  <si>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</si>
  <si>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</si>
  <si>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</si>
  <si>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</si>
  <si>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</si>
  <si>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</si>
  <si>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</si>
  <si>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</si>
  <si>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</si>
  <si>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</si>
  <si>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</si>
  <si>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</si>
  <si>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</si>
  <si>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</si>
  <si>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</si>
  <si>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</si>
  <si>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</si>
  <si>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</si>
  <si>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</si>
  <si>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</si>
  <si>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</si>
  <si>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</si>
  <si>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</si>
  <si>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</si>
  <si>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</si>
  <si>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</si>
  <si>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</si>
  <si>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</si>
  <si>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</si>
  <si>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</si>
  <si>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</si>
  <si>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</si>
  <si>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</si>
  <si>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</si>
  <si>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</si>
  <si>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</si>
  <si>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</si>
  <si>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</si>
  <si>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</si>
  <si>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</si>
  <si>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</si>
  <si>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</si>
  <si>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</si>
  <si>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</si>
  <si>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</si>
  <si>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</si>
  <si>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</si>
  <si>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</si>
  <si>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</si>
  <si>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</si>
  <si>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</si>
  <si>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</si>
  <si>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</si>
  <si>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</si>
  <si>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</si>
  <si>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</si>
  <si>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</si>
  <si>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</si>
  <si>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</si>
  <si>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</si>
  <si>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</si>
  <si>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</si>
  <si>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</si>
  <si>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</si>
  <si>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</si>
  <si>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</si>
  <si>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</si>
  <si>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</si>
  <si>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</si>
  <si>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</si>
  <si>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</si>
  <si>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</si>
  <si>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</si>
  <si>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</si>
  <si>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</si>
  <si>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</si>
  <si>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</si>
  <si>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</si>
  <si>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</si>
  <si>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</si>
  <si>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</si>
  <si>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</si>
  <si>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</si>
  <si>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</si>
  <si>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</si>
  <si>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</si>
  <si>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</si>
  <si>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</si>
  <si>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</si>
  <si>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</si>
  <si>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</si>
  <si>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</si>
  <si>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</si>
  <si>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</si>
  <si>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</si>
  <si>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</si>
  <si>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</si>
  <si>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</si>
  <si>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</si>
  <si>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</si>
  <si>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</si>
  <si>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</si>
  <si>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</si>
  <si>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</si>
  <si>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</si>
  <si>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</si>
  <si>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</si>
  <si>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</si>
  <si>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</si>
  <si>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</si>
  <si>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</si>
  <si>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</si>
  <si>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</si>
  <si>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</si>
  <si>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</si>
  <si>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</si>
  <si>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</si>
  <si>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</si>
  <si>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</si>
  <si>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</si>
  <si>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</si>
  <si>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</si>
  <si>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</si>
  <si>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</si>
  <si>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</si>
  <si>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</si>
  <si>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</si>
  <si>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</si>
  <si>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</si>
  <si>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</si>
  <si>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</si>
  <si>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</si>
  <si>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</si>
  <si>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</si>
  <si>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</si>
  <si>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</si>
  <si>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</si>
  <si>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</si>
  <si>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</si>
  <si>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</si>
  <si>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</si>
  <si>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</si>
  <si>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</si>
  <si>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</si>
  <si>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</si>
  <si>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</si>
  <si>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</si>
  <si>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</si>
  <si>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</si>
  <si>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</si>
  <si>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</si>
  <si>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</si>
  <si>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</si>
  <si>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</si>
  <si>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</si>
  <si>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</si>
  <si>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</si>
  <si>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</si>
  <si>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</si>
  <si>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</si>
  <si>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</si>
  <si>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</si>
  <si>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</si>
  <si>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</si>
  <si>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</si>
  <si>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</si>
  <si>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</si>
  <si>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</si>
  <si>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</si>
  <si>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</si>
  <si>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</si>
  <si>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</si>
  <si>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</si>
  <si>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</si>
  <si>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</si>
  <si>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</si>
  <si>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</si>
  <si>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</si>
  <si>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</si>
  <si>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</si>
  <si>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</si>
  <si>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</si>
  <si>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</si>
  <si>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</si>
  <si>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</si>
  <si>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</si>
  <si>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</si>
  <si>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</si>
  <si>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</si>
  <si>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</si>
  <si>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</si>
  <si>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</si>
  <si>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</si>
  <si>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</si>
  <si>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</si>
  <si>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</si>
  <si>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</si>
  <si>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</si>
  <si>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</si>
  <si>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</si>
  <si>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</si>
  <si>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</si>
  <si>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</si>
  <si>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</si>
  <si>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</si>
  <si>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</si>
  <si>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</si>
  <si>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</si>
  <si>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</si>
  <si>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</si>
  <si>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</si>
  <si>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</si>
  <si>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</si>
  <si>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</si>
  <si>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</si>
  <si>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</si>
  <si>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</si>
  <si>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</si>
  <si>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</si>
  <si>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</si>
  <si>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</si>
  <si>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</si>
  <si>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</si>
  <si>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</si>
  <si>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</si>
  <si>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</si>
  <si>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</si>
  <si>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</si>
  <si>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</si>
  <si>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</si>
  <si>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</si>
  <si>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</si>
  <si>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</si>
  <si>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</si>
  <si>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</si>
  <si>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</si>
  <si>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</si>
  <si>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</si>
  <si>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</si>
  <si>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</si>
  <si>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</si>
  <si>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</si>
  <si>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</si>
  <si>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</si>
  <si>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</si>
  <si>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</si>
  <si>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</si>
  <si>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</si>
  <si>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</si>
  <si>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</si>
  <si>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</si>
  <si>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</si>
  <si>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</si>
  <si>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</si>
  <si>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</si>
  <si>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</si>
  <si>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</si>
  <si>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</si>
  <si>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</si>
  <si>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</si>
  <si>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</si>
  <si>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</si>
  <si>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</si>
  <si>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</si>
  <si>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</si>
  <si>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</si>
  <si>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</si>
  <si>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</si>
  <si>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</si>
  <si>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</si>
  <si>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</si>
  <si>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</si>
  <si>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</si>
  <si>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</si>
  <si>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</si>
  <si>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</si>
  <si>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</si>
  <si>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</si>
  <si>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</si>
  <si>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</si>
  <si>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</si>
  <si>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</si>
  <si>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</si>
  <si>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</si>
  <si>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</si>
  <si>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</si>
  <si>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</si>
  <si>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</si>
  <si>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</si>
  <si>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</si>
  <si>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</si>
  <si>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</si>
  <si>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</si>
  <si>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</si>
  <si>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</si>
  <si>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</si>
  <si>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</si>
  <si>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</si>
  <si>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</si>
  <si>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</si>
  <si>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</si>
  <si>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</si>
  <si>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</si>
  <si>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</si>
  <si>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</si>
  <si>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</si>
  <si>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</si>
  <si>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</si>
  <si>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</si>
  <si>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</si>
  <si>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</si>
  <si>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</si>
  <si>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</si>
  <si>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</si>
  <si>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</si>
  <si>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</si>
  <si>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</si>
  <si>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</si>
  <si>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</si>
  <si>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</si>
  <si>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</si>
  <si>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</si>
  <si>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</si>
  <si>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</si>
  <si>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</si>
  <si>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</si>
  <si>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</si>
  <si>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</si>
  <si>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</si>
  <si>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</si>
  <si>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</si>
  <si>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</si>
  <si>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</si>
  <si>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</si>
  <si>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</si>
  <si>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</si>
  <si>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</si>
  <si>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</si>
  <si>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</si>
  <si>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</si>
  <si>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</si>
  <si>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</si>
  <si>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</si>
  <si>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</si>
  <si>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</si>
  <si>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</si>
  <si>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</si>
  <si>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</si>
  <si>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</si>
  <si>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</si>
  <si>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</si>
  <si>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</si>
  <si>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</si>
  <si>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</si>
  <si>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</si>
  <si>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</si>
  <si>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</si>
  <si>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</si>
  <si>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</si>
  <si>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</si>
  <si>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</si>
  <si>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</si>
  <si>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</si>
  <si>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</si>
  <si>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</si>
  <si>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</si>
  <si>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</si>
  <si>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</si>
  <si>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</si>
  <si>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</si>
  <si>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</si>
  <si>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</si>
  <si>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</si>
  <si>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</si>
  <si>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</si>
  <si>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</si>
  <si>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</si>
  <si>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</si>
  <si>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</si>
  <si>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</si>
  <si>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</si>
  <si>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</si>
  <si>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</si>
  <si>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</si>
  <si>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</si>
  <si>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</si>
  <si>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</si>
  <si>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</si>
  <si>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</si>
  <si>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</si>
  <si>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</si>
  <si>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</si>
  <si>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</si>
  <si>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</si>
  <si>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</si>
  <si>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</si>
  <si>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</si>
  <si>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</si>
  <si>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</si>
  <si>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</si>
  <si>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</si>
  <si>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</si>
  <si>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</si>
  <si>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</si>
  <si>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</si>
  <si>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</si>
  <si>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</si>
  <si>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</si>
  <si>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</si>
  <si>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</si>
  <si>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</si>
  <si>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</si>
  <si>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</si>
  <si>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</si>
  <si>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</si>
  <si>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</si>
  <si>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</si>
  <si>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</si>
  <si>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</si>
  <si>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</si>
  <si>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</si>
  <si>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</si>
  <si>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</si>
  <si>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</si>
  <si>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</si>
  <si>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</si>
  <si>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</si>
  <si>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</si>
  <si>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</si>
  <si>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</si>
  <si>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</si>
  <si>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</si>
  <si>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</si>
  <si>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</si>
  <si>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</si>
  <si>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</si>
  <si>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</si>
  <si>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</si>
  <si>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</si>
  <si>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</si>
  <si>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</si>
  <si>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</si>
  <si>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</si>
  <si>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</si>
  <si>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</si>
  <si>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</si>
  <si>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</si>
  <si>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</si>
  <si>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</si>
  <si>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</si>
  <si>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</si>
  <si>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</si>
  <si>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</si>
  <si>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</si>
  <si>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</si>
  <si>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</si>
  <si>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</si>
  <si>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</si>
  <si>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</si>
  <si>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</si>
  <si>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</si>
  <si>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</si>
  <si>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</si>
  <si>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</si>
  <si>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</si>
  <si>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</si>
  <si>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</si>
  <si>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</si>
  <si>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</si>
  <si>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</si>
  <si>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</si>
  <si>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</si>
  <si>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</si>
  <si>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</si>
  <si>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</si>
  <si>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</si>
  <si>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</si>
  <si>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</si>
  <si>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</si>
  <si>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</si>
  <si>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</si>
  <si>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</si>
  <si>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</si>
  <si>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</si>
  <si>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</si>
  <si>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</si>
  <si>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</si>
  <si>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</si>
  <si>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</si>
  <si>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</si>
  <si>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</si>
  <si>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</si>
  <si>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</si>
  <si>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</si>
  <si>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</si>
  <si>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</si>
  <si>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</si>
  <si>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</si>
  <si>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</si>
  <si>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</si>
  <si>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</si>
  <si>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</si>
  <si>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</si>
  <si>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</si>
  <si>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</si>
  <si>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</si>
  <si>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</si>
  <si>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</si>
  <si>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</si>
  <si>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</si>
  <si>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</si>
  <si>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</si>
  <si>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</si>
  <si>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</si>
  <si>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</si>
  <si>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</si>
  <si>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</si>
  <si>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</si>
  <si>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</si>
  <si>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</si>
  <si>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</si>
  <si>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</si>
  <si>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</si>
  <si>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</si>
  <si>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</si>
  <si>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</si>
  <si>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</si>
  <si>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</si>
  <si>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</si>
  <si>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</si>
  <si>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</si>
  <si>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</si>
  <si>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</si>
  <si>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</si>
  <si>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</si>
  <si>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</si>
  <si>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</si>
  <si>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</si>
  <si>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</si>
  <si>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</si>
  <si>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</si>
  <si>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</si>
  <si>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</si>
  <si>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</si>
  <si>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</si>
  <si>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</si>
  <si>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</si>
  <si>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</si>
  <si>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</si>
  <si>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</si>
  <si>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</si>
  <si>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</si>
  <si>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</si>
  <si>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</si>
  <si>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</si>
  <si>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</si>
  <si>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</si>
  <si>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</si>
  <si>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</si>
  <si>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</si>
  <si>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</si>
  <si>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</si>
  <si>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</si>
  <si>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</si>
  <si>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</si>
  <si>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</si>
  <si>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</si>
  <si>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</si>
  <si>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</si>
  <si>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</si>
  <si>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</si>
  <si>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</si>
  <si>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</si>
  <si>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</si>
  <si>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</si>
  <si>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</si>
  <si>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</si>
  <si>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</si>
  <si>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</si>
  <si>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</si>
  <si>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</si>
  <si>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</si>
  <si>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</si>
  <si>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</si>
  <si>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</si>
  <si>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</si>
  <si>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</si>
  <si>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</si>
  <si>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</si>
  <si>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</si>
  <si>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</si>
  <si>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</si>
  <si>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</si>
  <si>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</si>
  <si>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</si>
  <si>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</si>
  <si>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</si>
  <si>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</si>
  <si>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</si>
  <si>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</si>
  <si>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</si>
  <si>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</si>
  <si>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</si>
  <si>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</si>
  <si>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</si>
  <si>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</si>
  <si>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</si>
  <si>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</si>
  <si>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</si>
  <si>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</si>
  <si>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</si>
  <si>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</si>
  <si>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</si>
  <si>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</si>
  <si>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</si>
  <si>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</si>
  <si>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</si>
  <si>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</si>
  <si>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</si>
  <si>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</si>
  <si>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</si>
  <si>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</si>
  <si>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</si>
  <si>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</si>
  <si>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</si>
  <si>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</si>
  <si>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</si>
  <si>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</si>
  <si>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</si>
  <si>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</si>
  <si>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</si>
  <si>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</si>
  <si>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</si>
  <si>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</si>
  <si>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</si>
  <si>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</si>
  <si>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</si>
  <si>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</si>
  <si>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</si>
  <si>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</si>
  <si>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</si>
  <si>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</si>
  <si>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</si>
  <si>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</si>
  <si>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</si>
  <si>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</si>
  <si>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</si>
  <si>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</si>
  <si>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</si>
  <si>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</si>
  <si>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</si>
  <si>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</si>
  <si>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</si>
  <si>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</si>
  <si>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</si>
  <si>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</si>
  <si>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</si>
  <si>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</si>
  <si>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</si>
  <si>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</si>
  <si>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</si>
  <si>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</si>
  <si>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</si>
  <si>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</si>
  <si>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</si>
  <si>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</si>
  <si>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</si>
  <si>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</si>
  <si>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</si>
  <si>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</si>
  <si>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</si>
  <si>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</si>
  <si>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</si>
  <si>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</si>
  <si>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</si>
  <si>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</si>
  <si>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</si>
  <si>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</si>
  <si>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</si>
  <si>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</si>
  <si>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</si>
  <si>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</si>
  <si>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</si>
  <si>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</si>
  <si>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</si>
  <si>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</si>
  <si>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</si>
  <si>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</si>
  <si>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</si>
  <si>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</si>
  <si>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</si>
  <si>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</si>
  <si>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</si>
  <si>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</si>
  <si>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</si>
  <si>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</si>
  <si>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</si>
  <si>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</si>
  <si>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</si>
  <si>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</si>
  <si>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</si>
  <si>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</si>
  <si>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</si>
  <si>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</si>
  <si>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</si>
  <si>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</si>
  <si>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</si>
  <si>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</si>
  <si>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</si>
  <si>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</si>
  <si>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</si>
  <si>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</si>
  <si>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</si>
  <si>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</si>
  <si>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</si>
  <si>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</si>
  <si>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</si>
  <si>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</si>
  <si>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</si>
  <si>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</si>
  <si>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</si>
  <si>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</si>
  <si>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</si>
  <si>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</si>
  <si>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</si>
  <si>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</si>
  <si>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</si>
  <si>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</si>
  <si>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</si>
  <si>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</si>
  <si>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</si>
  <si>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</si>
  <si>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</si>
  <si>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</si>
  <si>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</si>
  <si>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</si>
  <si>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</si>
  <si>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</si>
  <si>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</si>
  <si>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</si>
  <si>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</si>
  <si>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</si>
  <si>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</si>
  <si>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</si>
  <si>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</si>
  <si>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</si>
  <si>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</si>
  <si>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</si>
  <si>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</si>
  <si>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</si>
  <si>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</si>
  <si>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</si>
  <si>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</si>
  <si>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</si>
  <si>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</si>
  <si>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</si>
  <si>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</si>
  <si>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</si>
  <si>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</si>
  <si>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</si>
  <si>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</si>
  <si>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</si>
  <si>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</si>
  <si>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</si>
  <si>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</si>
  <si>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</si>
  <si>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</si>
  <si>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</si>
  <si>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</si>
  <si>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</si>
  <si>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</si>
  <si>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</si>
  <si>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</si>
  <si>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</si>
  <si>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</si>
  <si>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</si>
  <si>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</si>
  <si>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</si>
  <si>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</si>
  <si>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</si>
  <si>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</si>
  <si>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</si>
  <si>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</si>
  <si>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</si>
  <si>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</si>
  <si>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</si>
  <si>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</si>
  <si>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</si>
  <si>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</si>
  <si>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</si>
  <si>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</si>
  <si>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</si>
  <si>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</si>
  <si>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</si>
  <si>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</si>
  <si>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</si>
  <si>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</si>
  <si>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</si>
  <si>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</si>
  <si>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</si>
  <si>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</si>
  <si>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</si>
  <si>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</si>
  <si>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</si>
  <si>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</si>
  <si>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</si>
  <si>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</si>
  <si>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</si>
  <si>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</si>
  <si>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</si>
  <si>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</si>
  <si>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</si>
  <si>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</si>
  <si>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</si>
  <si>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</si>
  <si>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</si>
  <si>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</si>
  <si>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</si>
  <si>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</si>
  <si>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</si>
  <si>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</si>
  <si>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</si>
  <si>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</si>
  <si>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</si>
  <si>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</si>
  <si>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</si>
  <si>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</si>
  <si>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</si>
  <si>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</si>
  <si>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</si>
  <si>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</si>
  <si>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</si>
  <si>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</si>
  <si>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</si>
  <si>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</si>
  <si>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</si>
  <si>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</si>
  <si>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</si>
  <si>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</si>
  <si>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</si>
  <si>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</si>
  <si>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</si>
  <si>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</si>
  <si>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</si>
  <si>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</si>
  <si>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</si>
  <si>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</si>
  <si>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</si>
  <si>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</si>
  <si>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</si>
  <si>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</si>
  <si>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</si>
  <si>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</si>
  <si>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</si>
  <si>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</si>
  <si>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</si>
  <si>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</si>
  <si>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</si>
  <si>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</si>
  <si>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</si>
  <si>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</si>
  <si>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</si>
  <si>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</si>
  <si>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</si>
  <si>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</si>
  <si>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</si>
  <si>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</si>
  <si>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</si>
  <si>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</si>
  <si>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</si>
  <si>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</si>
  <si>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</si>
  <si>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</si>
  <si>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</si>
  <si>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</si>
  <si>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</si>
  <si>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</si>
  <si>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</si>
  <si>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</si>
  <si>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</si>
  <si>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</si>
  <si>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</si>
  <si>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</si>
  <si>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</si>
  <si>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</si>
  <si>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</si>
  <si>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</si>
  <si>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</si>
  <si>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</si>
  <si>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</si>
  <si>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</si>
  <si>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</si>
  <si>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</si>
  <si>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</si>
  <si>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</si>
  <si>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</si>
  <si>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</si>
  <si>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</si>
  <si>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</si>
  <si>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</si>
  <si>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</si>
  <si>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</si>
  <si>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</si>
  <si>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</si>
  <si>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</si>
  <si>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</si>
  <si>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</si>
  <si>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</si>
  <si>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</si>
  <si>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</si>
  <si>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</si>
  <si>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</si>
  <si>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</si>
  <si>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</si>
  <si>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</si>
  <si>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</si>
  <si>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</si>
  <si>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</si>
  <si>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</si>
  <si>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</si>
  <si>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</si>
  <si>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</si>
  <si>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</si>
  <si>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</si>
  <si>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</si>
  <si>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</si>
  <si>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</si>
  <si>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</si>
  <si>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</si>
  <si>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</si>
  <si>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</si>
  <si>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</si>
  <si>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</si>
  <si>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</si>
  <si>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</si>
  <si>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</si>
  <si>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</si>
  <si>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</si>
  <si>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</si>
  <si>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</si>
  <si>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</si>
  <si>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</si>
  <si>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</si>
  <si>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</si>
  <si>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</si>
  <si>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</si>
  <si>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</si>
  <si>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</si>
  <si>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</si>
  <si>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</si>
  <si>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</si>
  <si>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</si>
  <si>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</si>
  <si>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</si>
  <si>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</si>
  <si>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</si>
  <si>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</si>
  <si>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</si>
  <si>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</si>
  <si>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</si>
  <si>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</si>
  <si>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</si>
  <si>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</si>
  <si>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</si>
  <si>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</si>
  <si>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</si>
  <si>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</si>
  <si>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</si>
  <si>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</si>
  <si>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</si>
  <si>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</si>
  <si>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</si>
  <si>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</si>
  <si>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</si>
  <si>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</si>
  <si>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</si>
  <si>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</si>
  <si>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</si>
  <si>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</si>
  <si>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</si>
  <si>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</si>
  <si>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</si>
  <si>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</si>
  <si>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</si>
  <si>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</si>
  <si>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</si>
  <si>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</si>
  <si>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</si>
  <si>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</si>
  <si>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</si>
  <si>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</si>
  <si>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</si>
  <si>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</si>
  <si>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</si>
  <si>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</si>
  <si>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</si>
  <si>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</si>
  <si>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</si>
  <si>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</si>
  <si>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</si>
  <si>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</si>
  <si>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</si>
  <si>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</si>
  <si>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</si>
  <si>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</si>
  <si>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</si>
  <si>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</si>
  <si>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</si>
  <si>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</si>
  <si>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</si>
  <si>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</si>
  <si>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</si>
  <si>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</si>
  <si>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</si>
  <si>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</si>
  <si>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</si>
  <si>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</si>
  <si>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</si>
  <si>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</si>
  <si>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</si>
  <si>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</si>
  <si>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</si>
  <si>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</si>
  <si>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</si>
  <si>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</si>
  <si>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</si>
  <si>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</si>
  <si>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</si>
  <si>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</si>
  <si>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</si>
  <si>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</si>
  <si>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</si>
  <si>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</si>
  <si>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</si>
  <si>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</si>
  <si>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</si>
  <si>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</si>
  <si>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</si>
  <si>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</si>
  <si>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</si>
  <si>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</si>
  <si>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</si>
  <si>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</si>
  <si>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</si>
  <si>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</si>
  <si>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</si>
  <si>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</si>
  <si>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</si>
  <si>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</si>
  <si>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</si>
  <si>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</si>
  <si>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</si>
  <si>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</si>
  <si>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</si>
  <si>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</si>
  <si>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</si>
  <si>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</si>
  <si>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</si>
  <si>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</si>
  <si>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</si>
  <si>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</si>
  <si>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</si>
  <si>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</si>
  <si>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</si>
  <si>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</si>
  <si>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</si>
  <si>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</si>
  <si>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</si>
  <si>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</si>
  <si>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</si>
  <si>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</si>
  <si>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</si>
  <si>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</si>
  <si>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</si>
  <si>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</si>
  <si>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</si>
  <si>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</si>
  <si>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</si>
  <si>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</si>
  <si>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</si>
  <si>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</si>
  <si>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</si>
  <si>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</si>
  <si>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</si>
  <si>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</si>
  <si>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</si>
  <si>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</si>
  <si>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</si>
  <si>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</si>
  <si>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</si>
  <si>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</si>
  <si>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</si>
  <si>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</si>
  <si>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</si>
  <si>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</si>
  <si>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</si>
  <si>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</si>
  <si>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</si>
  <si>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</si>
  <si>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</si>
  <si>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</si>
  <si>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</si>
  <si>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</si>
  <si>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</si>
  <si>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</si>
  <si>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</si>
  <si>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</si>
  <si>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</si>
  <si>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</si>
  <si>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</si>
  <si>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</si>
  <si>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</si>
  <si>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</si>
  <si>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</si>
  <si>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</si>
  <si>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</si>
  <si>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</si>
  <si>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</si>
  <si>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</si>
  <si>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</si>
  <si>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</si>
  <si>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</si>
  <si>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</si>
  <si>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</si>
  <si>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</si>
  <si>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</si>
  <si>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</si>
  <si>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</si>
  <si>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</si>
  <si>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</si>
  <si>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</si>
  <si>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</si>
  <si>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</si>
  <si>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</si>
  <si>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</si>
  <si>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</si>
  <si>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</si>
  <si>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</si>
  <si>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</si>
  <si>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</si>
  <si>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</si>
  <si>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</si>
  <si>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</si>
  <si>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</si>
  <si>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</si>
  <si>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</si>
  <si>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</si>
  <si>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</si>
  <si>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</si>
  <si>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</si>
  <si>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</si>
  <si>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</si>
  <si>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</si>
  <si>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</si>
  <si>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</si>
  <si>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</si>
  <si>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</si>
  <si>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</si>
  <si>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</si>
  <si>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</si>
  <si>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</si>
  <si>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</si>
  <si>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</si>
  <si>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</si>
  <si>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</si>
  <si>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</si>
  <si>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</si>
  <si>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</si>
  <si>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</si>
  <si>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</si>
  <si>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</si>
  <si>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</si>
  <si>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</si>
  <si>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</si>
  <si>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</si>
  <si>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</si>
  <si>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</si>
  <si>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</si>
  <si>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</si>
  <si>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</si>
  <si>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</si>
  <si>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</si>
  <si>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</si>
  <si>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</si>
  <si>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</si>
  <si>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</si>
  <si>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</si>
  <si>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</si>
  <si>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</si>
  <si>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</si>
  <si>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</si>
  <si>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</si>
  <si>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</si>
  <si>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</si>
  <si>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</si>
  <si>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</si>
  <si>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</si>
  <si>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</si>
  <si>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</si>
  <si>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</si>
  <si>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</si>
  <si>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</si>
  <si>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</si>
  <si>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</si>
  <si>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</si>
  <si>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</si>
  <si>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</si>
  <si>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</si>
  <si>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</si>
  <si>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</si>
  <si>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</si>
  <si>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</si>
  <si>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</si>
  <si>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</si>
  <si>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</si>
  <si>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</si>
  <si>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</si>
  <si>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</si>
  <si>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</si>
  <si>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</si>
  <si>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</si>
  <si>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</si>
  <si>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</si>
  <si>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</si>
  <si>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</si>
  <si>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</si>
  <si>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</si>
  <si>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</si>
  <si>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</si>
  <si>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</si>
  <si>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</si>
  <si>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</si>
  <si>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</si>
  <si>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</si>
  <si>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</si>
  <si>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</si>
  <si>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</si>
  <si>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</si>
  <si>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</si>
  <si>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</si>
  <si>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</si>
  <si>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</si>
  <si>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</si>
  <si>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</si>
  <si>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</si>
  <si>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</si>
  <si>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</si>
  <si>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</si>
  <si>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</si>
  <si>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</si>
  <si>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</si>
  <si>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</si>
  <si>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</si>
  <si>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</si>
  <si>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</si>
  <si>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</si>
  <si>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</si>
  <si>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</si>
  <si>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</si>
  <si>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</si>
  <si>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</si>
  <si>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</si>
  <si>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</si>
  <si>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</si>
  <si>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</si>
  <si>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</si>
  <si>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</si>
  <si>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</si>
  <si>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</si>
  <si>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</si>
  <si>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</si>
  <si>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</si>
  <si>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</si>
  <si>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</si>
  <si>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</si>
  <si>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</si>
  <si>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</si>
  <si>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</si>
  <si>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</si>
  <si>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</si>
  <si>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</si>
  <si>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</si>
  <si>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</si>
  <si>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</si>
  <si>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</si>
  <si>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</si>
  <si>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</si>
  <si>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</si>
  <si>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</si>
  <si>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</si>
  <si>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</si>
  <si>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</si>
  <si>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</si>
  <si>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</si>
  <si>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</si>
  <si>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</si>
  <si>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</si>
  <si>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</si>
  <si>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</si>
  <si>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</si>
  <si>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</si>
  <si>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</si>
  <si>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</si>
  <si>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</si>
  <si>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</si>
  <si>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</si>
  <si>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</si>
  <si>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</si>
  <si>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</si>
  <si>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</si>
  <si>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</si>
  <si>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</si>
  <si>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</si>
  <si>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</si>
  <si>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</si>
  <si>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</si>
  <si>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</si>
  <si>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</si>
  <si>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</si>
  <si>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</si>
  <si>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</si>
  <si>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</si>
  <si>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</si>
  <si>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</si>
  <si>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</si>
  <si>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</si>
  <si>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</si>
  <si>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</si>
  <si>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</si>
  <si>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</si>
  <si>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</si>
  <si>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</si>
  <si>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</si>
  <si>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</si>
  <si>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</si>
  <si>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</si>
  <si>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</si>
  <si>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</si>
  <si>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</si>
  <si>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</si>
  <si>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</si>
  <si>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</si>
  <si>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</si>
  <si>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</si>
  <si>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</si>
  <si>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</si>
  <si>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</si>
  <si>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</si>
  <si>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</si>
  <si>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</si>
  <si>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</si>
  <si>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</si>
  <si>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</si>
  <si>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</si>
  <si>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</si>
  <si>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</si>
  <si>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</si>
  <si>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</si>
  <si>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</si>
  <si>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</si>
  <si>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</si>
  <si>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</si>
  <si>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</si>
  <si>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</si>
  <si>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</si>
  <si>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</si>
  <si>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</si>
  <si>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</si>
  <si>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</si>
  <si>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</si>
  <si>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</si>
  <si>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</si>
  <si>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</si>
  <si>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</si>
  <si>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</si>
  <si>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</si>
  <si>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</si>
  <si>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</si>
  <si>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</si>
  <si>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</si>
  <si>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</si>
  <si>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</si>
  <si>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</si>
  <si>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</si>
  <si>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</si>
  <si>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</si>
  <si>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</si>
  <si>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</si>
  <si>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</si>
  <si>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</si>
  <si>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</si>
  <si>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</si>
  <si>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</si>
  <si>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</si>
  <si>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</si>
  <si>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</si>
  <si>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</si>
  <si>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</si>
  <si>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</si>
  <si>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</si>
  <si>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</si>
  <si>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</si>
  <si>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</si>
  <si>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</si>
  <si>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</si>
  <si>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</si>
  <si>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</si>
  <si>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</si>
  <si>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</si>
  <si>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</si>
  <si>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</si>
  <si>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</si>
  <si>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</si>
  <si>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</si>
  <si>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</si>
  <si>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</si>
  <si>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</si>
  <si>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</si>
  <si>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</si>
  <si>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</si>
  <si>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</si>
  <si>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</si>
  <si>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</si>
  <si>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</si>
  <si>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</si>
  <si>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</si>
  <si>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</si>
  <si>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</si>
  <si>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</si>
  <si>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</si>
  <si>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</si>
  <si>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</si>
  <si>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</si>
  <si>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</si>
  <si>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</si>
  <si>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</si>
  <si>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</si>
  <si>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</si>
  <si>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</si>
  <si>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</si>
  <si>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</si>
  <si>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</si>
  <si>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</si>
  <si>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</si>
  <si>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</si>
  <si>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</si>
  <si>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</si>
  <si>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</si>
  <si>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</si>
  <si>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</si>
  <si>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</si>
  <si>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</si>
  <si>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</si>
  <si>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</si>
  <si>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</si>
  <si>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</si>
  <si>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</si>
  <si>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</si>
  <si>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</si>
  <si>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</si>
  <si>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</si>
  <si>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</si>
  <si>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</si>
  <si>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</si>
  <si>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</si>
  <si>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</si>
  <si>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</si>
  <si>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</si>
  <si>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</si>
  <si>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</si>
  <si>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</si>
  <si>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</si>
  <si>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</si>
  <si>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</si>
  <si>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</si>
  <si>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</si>
  <si>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</si>
  <si>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</si>
  <si>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</si>
  <si>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</si>
  <si>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</si>
  <si>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</si>
  <si>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</si>
  <si>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</si>
  <si>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</si>
  <si>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</si>
  <si>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</si>
  <si>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</si>
  <si>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</si>
  <si>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</si>
  <si>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</si>
  <si>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</si>
  <si>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</si>
  <si>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</si>
  <si>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</si>
  <si>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</si>
  <si>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</si>
  <si>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</si>
  <si>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</si>
  <si>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</si>
  <si>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</si>
  <si>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</si>
  <si>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</si>
  <si>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</si>
  <si>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</si>
  <si>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</si>
  <si>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</si>
  <si>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</si>
  <si>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</si>
  <si>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</si>
  <si>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</si>
  <si>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</si>
  <si>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</si>
  <si>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</si>
  <si>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</si>
  <si>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</si>
  <si>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</si>
  <si>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</si>
  <si>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</si>
  <si>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</si>
  <si>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</si>
  <si>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</si>
  <si>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</si>
  <si>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</si>
  <si>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</si>
  <si>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</si>
  <si>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</si>
  <si>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</si>
  <si>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</si>
  <si>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</si>
  <si>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</si>
  <si>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</si>
  <si>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</si>
  <si>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</si>
  <si>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</si>
  <si>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</si>
  <si>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</si>
  <si>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</si>
  <si>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</si>
  <si>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</si>
  <si>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</si>
  <si>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</si>
  <si>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</si>
  <si>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</si>
  <si>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</si>
  <si>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</si>
  <si>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</si>
  <si>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</si>
  <si>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</si>
  <si>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</si>
  <si>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</si>
  <si>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</si>
  <si>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</si>
  <si>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</si>
  <si>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</si>
  <si>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</si>
  <si>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</si>
  <si>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</si>
  <si>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</si>
  <si>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</si>
  <si>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</si>
  <si>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</si>
  <si>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</si>
  <si>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</si>
  <si>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</si>
  <si>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</si>
  <si>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</si>
  <si>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</si>
  <si>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</si>
  <si>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</si>
  <si>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</si>
  <si>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</si>
  <si>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</si>
  <si>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</si>
  <si>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</si>
  <si>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</si>
  <si>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</si>
  <si>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</si>
  <si>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</si>
  <si>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</si>
  <si>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</si>
  <si>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</si>
  <si>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</si>
  <si>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</si>
  <si>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</si>
  <si>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</si>
  <si>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</si>
  <si>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</si>
  <si>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</si>
  <si>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</si>
  <si>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</si>
  <si>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</si>
  <si>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</si>
  <si>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</si>
  <si>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</si>
  <si>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</si>
  <si>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</si>
  <si>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</si>
  <si>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</si>
  <si>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</si>
  <si>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</si>
  <si>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</si>
  <si>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</si>
  <si>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</si>
  <si>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</si>
  <si>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</si>
  <si>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</si>
  <si>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</si>
  <si>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</si>
  <si>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</si>
  <si>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</si>
  <si>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</si>
  <si>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</si>
  <si>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</si>
  <si>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</si>
  <si>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</si>
  <si>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</si>
  <si>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</si>
  <si>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</si>
  <si>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</si>
  <si>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</si>
  <si>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</si>
  <si>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</si>
  <si>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</si>
  <si>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</si>
  <si>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</si>
  <si>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</si>
  <si>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</si>
  <si>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</si>
  <si>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</si>
  <si>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</si>
  <si>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</si>
  <si>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</si>
  <si>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</si>
  <si>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</si>
  <si>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</si>
  <si>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</si>
  <si>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</si>
  <si>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</si>
  <si>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</si>
  <si>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</si>
  <si>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</si>
  <si>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</si>
  <si>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</si>
  <si>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</si>
  <si>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</si>
  <si>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</si>
  <si>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</si>
  <si>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</si>
  <si>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</si>
  <si>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</si>
  <si>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</si>
  <si>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</si>
  <si>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</si>
  <si>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</si>
  <si>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</si>
  <si>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</si>
  <si>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</si>
  <si>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</si>
  <si>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</si>
  <si>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</si>
  <si>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</si>
  <si>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</si>
  <si>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</si>
  <si>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</si>
  <si>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</si>
  <si>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</si>
  <si>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</si>
  <si>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</si>
  <si>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</si>
  <si>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</si>
  <si>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</si>
  <si>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</si>
  <si>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</si>
  <si>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</si>
  <si>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</si>
  <si>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</si>
  <si>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</si>
  <si>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</si>
  <si>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</si>
  <si>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</si>
  <si>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</si>
  <si>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</si>
  <si>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</si>
  <si>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</si>
  <si>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</si>
  <si>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</si>
  <si>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</si>
  <si>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</si>
  <si>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</si>
  <si>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</si>
  <si>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</si>
  <si>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</si>
  <si>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</si>
  <si>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</si>
  <si>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</si>
  <si>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</si>
  <si>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</si>
  <si>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</si>
  <si>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</si>
  <si>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</si>
  <si>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</si>
  <si>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</si>
  <si>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</si>
  <si>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</si>
  <si>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</si>
  <si>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</si>
  <si>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</si>
  <si>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</si>
  <si>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</si>
  <si>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</si>
  <si>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</si>
  <si>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</si>
  <si>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</si>
  <si>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</si>
  <si>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</si>
  <si>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</si>
  <si>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</si>
  <si>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</si>
  <si>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</si>
  <si>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</si>
  <si>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</si>
  <si>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</si>
  <si>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</si>
  <si>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</si>
  <si>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</si>
  <si>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</si>
  <si>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</si>
  <si>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</si>
  <si>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</si>
  <si>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</si>
  <si>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</si>
  <si>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</si>
  <si>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</si>
  <si>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</si>
  <si>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</si>
  <si>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</si>
  <si>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</si>
  <si>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</si>
  <si>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</si>
  <si>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</si>
  <si>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</si>
  <si>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</si>
  <si>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</si>
  <si>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</si>
  <si>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</si>
  <si>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</si>
  <si>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</si>
  <si>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</si>
  <si>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</si>
  <si>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</si>
  <si>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</si>
  <si>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</si>
  <si>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</si>
  <si>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</si>
  <si>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</si>
  <si>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</si>
  <si>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</si>
  <si>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</si>
  <si>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</si>
  <si>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</si>
  <si>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</si>
  <si>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</si>
  <si>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</si>
  <si>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</si>
  <si>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</si>
  <si>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</si>
  <si>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</si>
  <si>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</si>
  <si>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</si>
  <si>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</si>
  <si>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</si>
  <si>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</si>
  <si>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</si>
  <si>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</si>
  <si>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</si>
  <si>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</si>
  <si>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</si>
  <si>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</si>
  <si>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</si>
  <si>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</si>
  <si>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</si>
  <si>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</si>
  <si>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</si>
  <si>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</si>
  <si>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</si>
  <si>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</si>
  <si>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</si>
  <si>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</si>
  <si>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</si>
  <si>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</si>
  <si>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</si>
  <si>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</si>
  <si>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</si>
  <si>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</si>
  <si>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</si>
  <si>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</si>
  <si>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</si>
  <si>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</si>
  <si>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</si>
  <si>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</si>
  <si>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</si>
  <si>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</si>
  <si>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</si>
  <si>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</si>
  <si>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</si>
  <si>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</si>
  <si>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</si>
  <si>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</si>
  <si>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</si>
  <si>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</si>
  <si>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</si>
  <si>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</si>
  <si>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</si>
  <si>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</si>
  <si>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</si>
  <si>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</si>
  <si>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</si>
  <si>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</si>
  <si>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</si>
  <si>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</si>
  <si>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</si>
  <si>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</si>
  <si>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</si>
  <si>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</si>
  <si>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</si>
  <si>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</si>
  <si>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</si>
  <si>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</si>
  <si>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</si>
  <si>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</si>
  <si>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</si>
  <si>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</si>
  <si>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</si>
  <si>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</si>
  <si>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</si>
  <si>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</si>
  <si>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</si>
  <si>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</si>
  <si>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</si>
  <si>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</si>
  <si>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</si>
  <si>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</si>
  <si>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</si>
  <si>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</si>
  <si>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</si>
  <si>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</si>
  <si>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</si>
  <si>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</si>
  <si>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</si>
  <si>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</si>
  <si>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</si>
  <si>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</si>
  <si>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</si>
  <si>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</si>
  <si>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</si>
  <si>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</si>
  <si>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</si>
  <si>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</si>
  <si>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</si>
  <si>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</si>
  <si>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</si>
  <si>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</si>
  <si>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</si>
  <si>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</si>
  <si>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</si>
  <si>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</si>
  <si>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</si>
  <si>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</si>
  <si>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</si>
  <si>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</si>
  <si>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</si>
  <si>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</si>
  <si>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</si>
  <si>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</si>
  <si>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</si>
  <si>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</si>
  <si>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</si>
  <si>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</si>
  <si>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</si>
  <si>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</si>
  <si>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</si>
  <si>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</si>
  <si>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</si>
  <si>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</si>
  <si>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</si>
  <si>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</si>
  <si>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</si>
  <si>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</si>
  <si>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</si>
  <si>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</si>
  <si>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</si>
  <si>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</si>
  <si>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</si>
  <si>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</si>
  <si>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</si>
  <si>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</si>
  <si>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</si>
  <si>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</si>
  <si>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</si>
  <si>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</si>
  <si>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</si>
  <si>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</si>
  <si>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</si>
  <si>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</si>
  <si>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</si>
  <si>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</si>
  <si>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</si>
  <si>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</si>
  <si>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</si>
  <si>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</si>
  <si>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</si>
  <si>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</si>
  <si>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</si>
  <si>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</si>
  <si>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</si>
  <si>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</si>
  <si>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</si>
  <si>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</si>
  <si>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</si>
  <si>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</si>
  <si>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</si>
  <si>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</si>
  <si>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</si>
  <si>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</si>
  <si>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</si>
  <si>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</si>
  <si>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</si>
  <si>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</si>
  <si>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</si>
  <si>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</si>
  <si>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</si>
  <si>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</si>
  <si>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</si>
  <si>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</si>
  <si>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</si>
  <si>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</si>
  <si>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</si>
  <si>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</si>
  <si>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</si>
  <si>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</si>
  <si>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</si>
  <si>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</si>
  <si>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</si>
  <si>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</si>
  <si>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</si>
  <si>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</si>
  <si>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</si>
  <si>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</si>
  <si>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</si>
  <si>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</si>
  <si>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</si>
  <si>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</si>
  <si>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</si>
  <si>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</si>
  <si>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</si>
  <si>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</si>
  <si>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</si>
  <si>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</si>
  <si>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</si>
  <si>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</si>
  <si>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</si>
  <si>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</si>
  <si>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</si>
  <si>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</si>
  <si>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</si>
  <si>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</si>
  <si>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</si>
  <si>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</si>
  <si>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</si>
  <si>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</si>
  <si>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</si>
  <si>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</si>
  <si>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</si>
  <si>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</si>
  <si>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</si>
  <si>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</si>
  <si>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</si>
  <si>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</si>
  <si>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</si>
  <si>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</si>
  <si>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</si>
  <si>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</si>
  <si>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</si>
  <si>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</si>
  <si>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</si>
  <si>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</si>
  <si>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</si>
  <si>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</si>
  <si>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</si>
  <si>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</si>
  <si>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</si>
  <si>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</si>
  <si>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</si>
  <si>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</si>
  <si>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</si>
  <si>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</si>
  <si>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</si>
  <si>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</si>
  <si>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</si>
  <si>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</si>
  <si>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</si>
  <si>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</si>
  <si>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</si>
  <si>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</si>
  <si>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</si>
  <si>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</si>
  <si>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</si>
  <si>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</si>
  <si>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</si>
  <si>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</si>
  <si>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</si>
  <si>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</si>
  <si>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</si>
  <si>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</si>
  <si>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</si>
  <si>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</si>
  <si>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</si>
  <si>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</si>
  <si>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</si>
  <si>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</si>
  <si>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</si>
  <si>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</si>
  <si>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</si>
  <si>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</si>
  <si>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</si>
  <si>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</si>
  <si>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</si>
  <si>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</si>
  <si>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</si>
  <si>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</si>
  <si>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</si>
  <si>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</si>
  <si>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</si>
  <si>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</si>
  <si>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</si>
  <si>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</si>
  <si>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</si>
  <si>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</si>
  <si>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</si>
  <si>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</si>
  <si>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</si>
  <si>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</si>
  <si>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</si>
  <si>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</si>
  <si>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</si>
  <si>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</si>
  <si>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</si>
  <si>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</si>
  <si>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</si>
  <si>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</si>
  <si>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</si>
  <si>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</si>
  <si>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</si>
  <si>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</si>
  <si>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</si>
  <si>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</si>
  <si>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</si>
  <si>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</si>
  <si>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</si>
  <si>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</si>
  <si>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</si>
  <si>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</si>
  <si>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</si>
  <si>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</si>
  <si>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</si>
  <si>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</si>
  <si>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</si>
  <si>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</si>
  <si>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</si>
  <si>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</si>
  <si>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</si>
  <si>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</si>
  <si>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</si>
  <si>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</si>
  <si>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</si>
  <si>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</si>
  <si>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</si>
  <si>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</si>
  <si>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</si>
  <si>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</si>
  <si>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</si>
  <si>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</si>
  <si>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</si>
  <si>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</si>
  <si>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</si>
  <si>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</si>
  <si>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</si>
  <si>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</si>
  <si>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</si>
  <si>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</si>
  <si>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</si>
  <si>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</si>
  <si>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</si>
  <si>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</si>
  <si>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</si>
  <si>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</si>
  <si>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</si>
  <si>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</si>
  <si>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</si>
  <si>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</si>
  <si>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</si>
  <si>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</si>
  <si>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</si>
  <si>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</si>
  <si>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</si>
  <si>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</si>
  <si>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</si>
  <si>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</si>
  <si>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</si>
  <si>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</si>
  <si>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</si>
  <si>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</si>
  <si>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</si>
  <si>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</si>
  <si>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</si>
  <si>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</si>
  <si>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</si>
  <si>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</si>
  <si>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</si>
  <si>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</si>
  <si>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</si>
  <si>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</si>
  <si>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</si>
  <si>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</si>
  <si>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</si>
  <si>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</si>
  <si>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</si>
  <si>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</si>
  <si>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</si>
  <si>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</si>
  <si>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</si>
  <si>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</si>
  <si>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</si>
  <si>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</si>
  <si>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</si>
  <si>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</si>
  <si>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</si>
  <si>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</si>
  <si>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</si>
  <si>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</si>
  <si>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</si>
  <si>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</si>
  <si>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</si>
  <si>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</si>
  <si>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</si>
  <si>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</si>
  <si>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</si>
  <si>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</si>
  <si>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</si>
  <si>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</si>
  <si>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</si>
  <si>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</si>
  <si>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</si>
  <si>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</si>
  <si>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</si>
  <si>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</si>
  <si>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</si>
  <si>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</si>
  <si>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</si>
  <si>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</si>
  <si>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</si>
  <si>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</si>
  <si>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</si>
  <si>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</si>
  <si>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</si>
  <si>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</si>
  <si>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</si>
  <si>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</si>
  <si>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</si>
  <si>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</si>
  <si>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</si>
  <si>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</si>
  <si>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</si>
  <si>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</si>
  <si>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</si>
  <si>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</si>
  <si>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</si>
  <si>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</si>
  <si>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</si>
  <si>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</si>
  <si>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</si>
  <si>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</si>
  <si>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</si>
  <si>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</si>
  <si>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</si>
  <si>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</si>
  <si>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</si>
  <si>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</si>
  <si>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</si>
  <si>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</si>
  <si>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</si>
  <si>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</si>
  <si>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</si>
  <si>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</si>
  <si>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</si>
  <si>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</si>
  <si>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</si>
  <si>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</si>
  <si>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</si>
  <si>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</si>
  <si>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</si>
  <si>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</si>
  <si>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</si>
  <si>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</si>
  <si>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</si>
  <si>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</si>
  <si>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</si>
  <si>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</si>
  <si>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</si>
  <si>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</si>
  <si>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</si>
  <si>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</si>
  <si>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</si>
  <si>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</si>
  <si>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</si>
  <si>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</si>
  <si>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</si>
  <si>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</si>
  <si>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</si>
  <si>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</si>
  <si>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</si>
  <si>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</si>
  <si>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</si>
  <si>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</si>
  <si>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</si>
  <si>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</si>
  <si>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</si>
  <si>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</si>
  <si>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</si>
  <si>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</si>
  <si>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</si>
  <si>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</si>
  <si>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</si>
  <si>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</si>
  <si>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</si>
  <si>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</si>
  <si>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</si>
  <si>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</si>
  <si>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</si>
  <si>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</si>
  <si>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</si>
  <si>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</si>
  <si>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</si>
  <si>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</si>
  <si>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</si>
  <si>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</si>
  <si>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</si>
  <si>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</si>
  <si>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</si>
  <si>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</si>
  <si>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</si>
  <si>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</si>
  <si>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</si>
  <si>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</si>
  <si>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</si>
  <si>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</si>
  <si>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</si>
  <si>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</si>
  <si>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</si>
  <si>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</si>
  <si>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</si>
  <si>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</si>
  <si>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</si>
  <si>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</si>
  <si>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</si>
  <si>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</si>
  <si>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</si>
  <si>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</si>
  <si>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</si>
  <si>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</si>
  <si>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</si>
  <si>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</si>
  <si>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</si>
  <si>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</si>
  <si>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</si>
  <si>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</si>
  <si>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</si>
  <si>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</si>
  <si>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</si>
  <si>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</si>
  <si>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</si>
  <si>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</si>
  <si>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</si>
  <si>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</si>
  <si>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</si>
  <si>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</si>
  <si>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</si>
  <si>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</si>
  <si>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</si>
  <si>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</si>
  <si>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</si>
  <si>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</si>
  <si>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</si>
  <si>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</si>
  <si>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</si>
  <si>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</si>
  <si>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</si>
  <si>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</si>
  <si>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</si>
  <si>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</si>
  <si>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</si>
  <si>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</si>
  <si>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</si>
  <si>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</si>
  <si>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</si>
  <si>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</si>
  <si>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</si>
  <si>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</si>
  <si>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</si>
  <si>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</si>
  <si>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</si>
  <si>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</si>
  <si>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</si>
  <si>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</si>
  <si>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</si>
  <si>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</si>
  <si>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</si>
  <si>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</si>
  <si>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</si>
  <si>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</si>
  <si>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</si>
  <si>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</si>
  <si>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</si>
  <si>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</si>
  <si>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</si>
  <si>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</si>
  <si>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</si>
  <si>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</si>
  <si>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</si>
  <si>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</si>
  <si>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</si>
  <si>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</si>
  <si>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</si>
  <si>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</si>
  <si>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</si>
  <si>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</si>
  <si>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</si>
  <si>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</si>
  <si>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</si>
  <si>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</si>
  <si>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</si>
  <si>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</si>
  <si>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</si>
  <si>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</si>
  <si>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</si>
  <si>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</si>
  <si>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</si>
  <si>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</si>
  <si>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</si>
  <si>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</si>
  <si>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</si>
  <si>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</si>
  <si>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</si>
  <si>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</si>
  <si>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</si>
  <si>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</si>
  <si>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</si>
  <si>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</si>
  <si>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</si>
  <si>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</si>
  <si>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</si>
  <si>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</si>
  <si>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</si>
  <si>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</si>
  <si>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</si>
  <si>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</si>
  <si>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</si>
  <si>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</si>
  <si>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</si>
  <si>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</si>
  <si>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</si>
  <si>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</si>
  <si>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</si>
  <si>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</si>
  <si>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</si>
  <si>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</si>
  <si>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</si>
  <si>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</si>
  <si>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</si>
  <si>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</si>
  <si>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</si>
  <si>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</si>
  <si>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</si>
  <si>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</si>
  <si>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</si>
  <si>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</si>
  <si>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</si>
  <si>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</si>
  <si>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</si>
  <si>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</si>
  <si>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</si>
  <si>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</si>
  <si>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</si>
  <si>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</si>
  <si>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</si>
  <si>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</si>
  <si>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</si>
  <si>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</si>
  <si>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</si>
  <si>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</si>
  <si>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</si>
  <si>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</si>
  <si>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</si>
  <si>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</si>
  <si>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</si>
  <si>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</si>
  <si>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</si>
  <si>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</si>
  <si>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</si>
  <si>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</si>
  <si>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</si>
  <si>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</si>
  <si>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</si>
  <si>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</si>
  <si>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</si>
  <si>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</si>
  <si>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</si>
  <si>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</si>
  <si>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</si>
  <si>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</si>
  <si>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</si>
  <si>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</si>
  <si>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</si>
  <si>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</si>
  <si>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</si>
  <si>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</si>
  <si>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</si>
  <si>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</si>
  <si>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</si>
  <si>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</si>
  <si>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</si>
  <si>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</si>
  <si>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</si>
  <si>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</si>
  <si>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</si>
  <si>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</si>
  <si>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</si>
  <si>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</si>
  <si>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</si>
  <si>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</si>
  <si>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</si>
  <si>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</si>
  <si>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</si>
  <si>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</si>
  <si>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</si>
  <si>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</si>
  <si>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</si>
  <si>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</si>
  <si>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</si>
  <si>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</si>
  <si>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</si>
  <si>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</si>
  <si>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</si>
  <si>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</si>
  <si>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</si>
  <si>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</si>
  <si>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</si>
  <si>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</si>
  <si>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</si>
  <si>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</si>
  <si>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</si>
  <si>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</si>
  <si>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</si>
  <si>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</si>
  <si>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</si>
  <si>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</si>
  <si>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</si>
  <si>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</si>
  <si>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</si>
  <si>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</si>
  <si>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</si>
  <si>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</si>
  <si>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</si>
  <si>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</si>
  <si>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</si>
  <si>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</si>
  <si>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</si>
  <si>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</si>
  <si>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</si>
  <si>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</si>
  <si>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</si>
  <si>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</si>
  <si>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</si>
  <si>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</si>
  <si>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</si>
  <si>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</si>
  <si>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</si>
  <si>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</si>
  <si>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</si>
  <si>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</si>
  <si>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</si>
  <si>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</si>
  <si>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</si>
  <si>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</si>
  <si>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</si>
  <si>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</si>
  <si>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</si>
  <si>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</si>
  <si>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</si>
  <si>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</si>
  <si>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</si>
  <si>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</si>
  <si>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</si>
  <si>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</si>
  <si>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</si>
  <si>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</si>
  <si>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</si>
  <si>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</si>
  <si>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</si>
  <si>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</si>
  <si>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</si>
  <si>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</si>
  <si>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</si>
  <si>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</si>
  <si>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</si>
  <si>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</si>
  <si>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</si>
  <si>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</si>
  <si>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</si>
  <si>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</si>
  <si>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</si>
  <si>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</si>
  <si>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</si>
  <si>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</si>
  <si>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</si>
  <si>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</si>
  <si>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</si>
  <si>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</si>
  <si>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</si>
  <si>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</si>
  <si>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</si>
  <si>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</si>
  <si>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</si>
  <si>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</si>
  <si>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</si>
  <si>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</si>
  <si>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</si>
  <si>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</si>
  <si>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</si>
  <si>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</si>
  <si>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</si>
  <si>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</si>
  <si>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</si>
  <si>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</si>
  <si>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</si>
  <si>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</si>
  <si>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</si>
  <si>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</si>
  <si>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</si>
  <si>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</si>
  <si>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</si>
  <si>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</si>
  <si>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</si>
  <si>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</si>
  <si>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</si>
  <si>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</si>
  <si>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</si>
  <si>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</si>
  <si>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</si>
  <si>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</si>
  <si>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</si>
  <si>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</si>
  <si>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</si>
  <si>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</si>
  <si>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</si>
  <si>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</si>
  <si>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</si>
  <si>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</si>
  <si>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</si>
  <si>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</si>
  <si>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</si>
  <si>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</si>
  <si>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</si>
  <si>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</si>
  <si>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</si>
  <si>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</si>
  <si>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</si>
  <si>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</si>
  <si>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</si>
  <si>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</si>
  <si>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</si>
  <si>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</si>
  <si>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</si>
  <si>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</si>
  <si>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</si>
  <si>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</si>
  <si>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</si>
  <si>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</si>
  <si>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</si>
  <si>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</si>
  <si>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</si>
  <si>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</si>
  <si>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</si>
  <si>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</si>
  <si>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</si>
  <si>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</si>
  <si>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</si>
  <si>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</si>
  <si>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</si>
  <si>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</si>
  <si>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</si>
  <si>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</si>
  <si>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</si>
  <si>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</si>
  <si>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</si>
  <si>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</si>
  <si>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</si>
  <si>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</si>
  <si>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</si>
  <si>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</si>
  <si>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</si>
  <si>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</si>
  <si>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</si>
  <si>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</si>
  <si>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</si>
  <si>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</si>
  <si>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</si>
  <si>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</si>
  <si>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</si>
  <si>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</si>
  <si>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</si>
  <si>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</si>
  <si>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</si>
  <si>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</si>
  <si>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</si>
  <si>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</si>
  <si>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</si>
  <si>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</si>
  <si>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</si>
  <si>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</si>
  <si>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</si>
  <si>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</si>
  <si>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</si>
  <si>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</si>
  <si>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</si>
  <si>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</si>
  <si>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</si>
  <si>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</si>
  <si>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</si>
  <si>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</si>
  <si>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</si>
  <si>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</si>
  <si>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</si>
  <si>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</si>
  <si>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</si>
  <si>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</si>
  <si>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</si>
  <si>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</si>
  <si>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</si>
  <si>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</si>
  <si>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</si>
  <si>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</si>
  <si>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</si>
  <si>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</si>
  <si>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</si>
  <si>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</si>
  <si>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</si>
  <si>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</si>
  <si>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</si>
  <si>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</si>
  <si>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</si>
  <si>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</si>
  <si>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</si>
  <si>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</si>
  <si>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</si>
  <si>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</si>
  <si>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</si>
  <si>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</si>
  <si>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</si>
  <si>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</si>
  <si>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</si>
  <si>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</si>
  <si>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</si>
  <si>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</si>
  <si>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</si>
  <si>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</si>
  <si>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</si>
  <si>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</si>
  <si>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</si>
  <si>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</si>
  <si>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</si>
  <si>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</si>
  <si>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</si>
  <si>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</si>
  <si>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</si>
  <si>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</si>
  <si>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</si>
  <si>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</si>
  <si>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</si>
  <si>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</si>
  <si>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</si>
  <si>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</si>
  <si>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</si>
  <si>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</si>
  <si>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</si>
  <si>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</si>
  <si>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</si>
  <si>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</si>
  <si>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</si>
  <si>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</si>
  <si>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</si>
  <si>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</si>
  <si>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</si>
  <si>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</si>
  <si>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</si>
  <si>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</si>
  <si>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</si>
  <si>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</si>
  <si>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</si>
  <si>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</si>
  <si>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</si>
  <si>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</si>
  <si>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</si>
  <si>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</si>
  <si>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</si>
  <si>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</si>
  <si>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</si>
  <si>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</si>
  <si>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</si>
  <si>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</si>
  <si>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</si>
  <si>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</si>
  <si>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</si>
  <si>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</si>
  <si>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</si>
  <si>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</si>
  <si>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</si>
  <si>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</si>
  <si>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</si>
  <si>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</si>
  <si>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</si>
  <si>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</si>
  <si>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</si>
  <si>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</si>
  <si>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</si>
  <si>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</si>
  <si>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</si>
  <si>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</si>
  <si>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</si>
  <si>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</si>
  <si>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</si>
  <si>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</si>
  <si>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</si>
  <si>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</si>
  <si>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</si>
  <si>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</si>
  <si>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</si>
  <si>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</si>
  <si>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</si>
  <si>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</si>
  <si>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</si>
  <si>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</si>
  <si>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</si>
  <si>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</si>
  <si>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</si>
  <si>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</si>
  <si>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</si>
  <si>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</si>
  <si>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</si>
  <si>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</si>
  <si>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</si>
  <si>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</si>
  <si>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</si>
  <si>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</si>
  <si>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</si>
  <si>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</si>
  <si>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</si>
  <si>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</si>
  <si>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</si>
  <si>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</si>
  <si>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</si>
  <si>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</si>
  <si>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</si>
  <si>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</si>
  <si>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</si>
  <si>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</si>
  <si>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</si>
  <si>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</si>
  <si>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</si>
  <si>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</si>
  <si>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</si>
  <si>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</si>
  <si>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</si>
  <si>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</si>
  <si>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</si>
  <si>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</si>
  <si>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</si>
  <si>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</si>
  <si>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</si>
  <si>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</si>
  <si>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</si>
  <si>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</si>
  <si>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</si>
  <si>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</si>
  <si>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</si>
  <si>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</si>
  <si>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</si>
  <si>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</si>
  <si>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</si>
  <si>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</si>
  <si>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</si>
  <si>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</si>
  <si>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</si>
  <si>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</si>
  <si>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</si>
  <si>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</si>
  <si>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</si>
  <si>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</si>
  <si>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</si>
  <si>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</si>
  <si>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</si>
  <si>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</si>
  <si>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</si>
  <si>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</si>
  <si>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</si>
  <si>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</si>
  <si>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</si>
  <si>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</si>
  <si>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</si>
  <si>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</si>
  <si>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</si>
  <si>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</si>
  <si>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</si>
  <si>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</si>
  <si>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</si>
  <si>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</si>
  <si>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</si>
  <si>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</si>
  <si>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</si>
  <si>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</si>
  <si>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</si>
  <si>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</si>
  <si>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</si>
  <si>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</si>
  <si>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</si>
  <si>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</si>
  <si>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</si>
  <si>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</si>
  <si>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</si>
  <si>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</si>
  <si>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</si>
  <si>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</si>
  <si>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</si>
  <si>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</si>
  <si>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</si>
  <si>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</si>
  <si>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</si>
  <si>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</si>
  <si>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</si>
  <si>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</si>
  <si>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</si>
  <si>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</si>
  <si>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</si>
  <si>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</si>
  <si>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</si>
  <si>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</si>
  <si>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</si>
  <si>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</si>
  <si>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</si>
  <si>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</si>
  <si>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</si>
  <si>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</si>
  <si>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</si>
  <si>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</si>
  <si>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</si>
  <si>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</si>
  <si>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</si>
  <si>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</si>
  <si>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</si>
  <si>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</si>
  <si>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</si>
  <si>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</si>
  <si>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</si>
  <si>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</si>
  <si>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</si>
  <si>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</si>
  <si>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</si>
  <si>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</si>
  <si>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</si>
  <si>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</si>
  <si>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</si>
  <si>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</si>
  <si>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</si>
  <si>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</si>
  <si>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</si>
  <si>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</si>
  <si>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</si>
  <si>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</si>
  <si>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</si>
  <si>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</si>
  <si>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</si>
  <si>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</si>
  <si>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</si>
  <si>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</si>
  <si>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</si>
  <si>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</si>
  <si>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</si>
  <si>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</si>
  <si>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</si>
  <si>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</si>
  <si>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</si>
  <si>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</si>
  <si>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</si>
  <si>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</si>
  <si>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</si>
  <si>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</si>
  <si>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</si>
  <si>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</si>
  <si>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</si>
  <si>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</si>
  <si>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</si>
  <si>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</si>
  <si>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</si>
  <si>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</si>
  <si>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</si>
  <si>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</si>
  <si>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</si>
  <si>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</si>
  <si>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</si>
  <si>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</si>
  <si>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</si>
  <si>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</si>
  <si>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</si>
  <si>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</si>
  <si>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</si>
  <si>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</si>
  <si>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</si>
  <si>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</si>
  <si>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</si>
  <si>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</si>
  <si>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</si>
  <si>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</si>
  <si>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</si>
  <si>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</si>
  <si>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</si>
  <si>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</si>
  <si>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</si>
  <si>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</si>
  <si>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</si>
  <si>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</si>
  <si>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</si>
  <si>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</si>
  <si>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</si>
  <si>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</si>
  <si>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</si>
  <si>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</si>
  <si>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</si>
  <si>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</si>
  <si>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</si>
  <si>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</si>
  <si>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</si>
  <si>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</si>
  <si>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</si>
  <si>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</si>
  <si>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</si>
  <si>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</si>
  <si>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</si>
  <si>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</si>
  <si>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</si>
  <si>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</si>
  <si>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</si>
  <si>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</si>
  <si>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</si>
  <si>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</si>
  <si>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</si>
  <si>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</si>
  <si>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</si>
  <si>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</si>
  <si>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</si>
  <si>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</si>
  <si>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</si>
  <si>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</si>
  <si>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</si>
  <si>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</si>
  <si>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</si>
  <si>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</si>
  <si>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</si>
  <si>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</si>
  <si>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</si>
  <si>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</si>
  <si>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</si>
  <si>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</si>
  <si>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</si>
  <si>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</si>
  <si>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</si>
  <si>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</si>
  <si>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</si>
  <si>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</si>
  <si>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</si>
  <si>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</si>
  <si>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</si>
  <si>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</si>
  <si>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</si>
  <si>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</si>
  <si>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</si>
  <si>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</si>
  <si>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</si>
  <si>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</si>
  <si>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</si>
  <si>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</si>
  <si>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</si>
  <si>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</si>
  <si>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</si>
  <si>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</si>
  <si>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</si>
  <si>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</si>
  <si>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</si>
  <si>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</si>
  <si>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</si>
  <si>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</si>
  <si>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</si>
  <si>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</si>
  <si>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</si>
  <si>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</si>
  <si>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</si>
  <si>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</si>
  <si>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</si>
  <si>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</si>
  <si>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</si>
  <si>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</si>
  <si>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</si>
  <si>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</si>
  <si>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</si>
  <si>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</si>
  <si>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</si>
  <si>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</si>
  <si>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</si>
  <si>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</si>
  <si>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</si>
  <si>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</si>
  <si>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</si>
  <si>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</si>
  <si>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</si>
  <si>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</si>
  <si>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</si>
  <si>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</si>
  <si>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</si>
  <si>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</si>
  <si>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</si>
  <si>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</si>
  <si>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</si>
  <si>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</si>
  <si>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</si>
  <si>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</si>
  <si>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</si>
  <si>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</si>
  <si>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</si>
  <si>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</si>
  <si>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</si>
  <si>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</si>
  <si>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</si>
  <si>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</si>
  <si>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</si>
  <si>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</si>
  <si>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</si>
  <si>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</si>
  <si>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</si>
  <si>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</si>
  <si>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</si>
  <si>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</si>
  <si>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</si>
  <si>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</si>
  <si>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</si>
  <si>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</si>
  <si>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</si>
  <si>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</si>
  <si>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</si>
  <si>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</si>
  <si>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</si>
  <si>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</si>
  <si>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</si>
  <si>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</si>
  <si>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</si>
  <si>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</si>
  <si>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</si>
  <si>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</si>
  <si>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</si>
  <si>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</si>
  <si>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</si>
  <si>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</si>
  <si>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</si>
  <si>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</si>
  <si>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</si>
  <si>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</si>
  <si>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</si>
  <si>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</si>
  <si>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</si>
  <si>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</si>
  <si>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</si>
  <si>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</si>
  <si>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</si>
  <si>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</si>
  <si>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</si>
  <si>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</si>
  <si>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</si>
  <si>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</si>
  <si>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</si>
  <si>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</si>
  <si>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</si>
  <si>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</si>
  <si>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</si>
  <si>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</si>
  <si>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</si>
  <si>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</si>
  <si>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</si>
  <si>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</si>
  <si>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</si>
  <si>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</si>
  <si>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</si>
  <si>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</si>
  <si>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</si>
  <si>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</si>
  <si>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</si>
  <si>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</si>
  <si>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</si>
  <si>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</si>
  <si>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</si>
  <si>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</si>
  <si>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</si>
  <si>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</si>
  <si>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</si>
  <si>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</si>
  <si>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</si>
  <si>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</si>
  <si>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</si>
  <si>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</si>
  <si>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</si>
  <si>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</si>
  <si>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</si>
  <si>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</si>
  <si>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</si>
  <si>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</si>
  <si>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</si>
  <si>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</si>
  <si>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</si>
  <si>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</si>
  <si>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</si>
  <si>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</si>
  <si>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</si>
  <si>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</si>
  <si>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</si>
  <si>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</si>
  <si>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</si>
  <si>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</si>
  <si>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</si>
  <si>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</si>
  <si>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</si>
  <si>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</si>
  <si>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</si>
  <si>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</si>
  <si>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</si>
  <si>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</si>
  <si>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</si>
  <si>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</si>
  <si>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</si>
  <si>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</si>
  <si>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</si>
  <si>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</si>
  <si>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</si>
  <si>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</si>
  <si>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</si>
  <si>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</si>
  <si>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</si>
  <si>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</si>
  <si>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</si>
  <si>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</si>
  <si>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</si>
  <si>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</si>
  <si>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</si>
  <si>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</si>
  <si>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</si>
  <si>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</si>
  <si>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</si>
  <si>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</si>
  <si>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</si>
  <si>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</si>
  <si>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</si>
  <si>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</si>
  <si>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</si>
  <si>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</si>
  <si>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</si>
  <si>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</si>
  <si>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</si>
  <si>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</si>
  <si>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</si>
  <si>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</si>
  <si>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</si>
  <si>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</si>
  <si>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</si>
  <si>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</si>
  <si>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</si>
  <si>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</si>
  <si>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</si>
  <si>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</si>
  <si>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</si>
  <si>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</si>
  <si>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</si>
  <si>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</si>
  <si>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</si>
  <si>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</si>
  <si>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</si>
  <si>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</si>
  <si>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</si>
  <si>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</si>
  <si>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</si>
  <si>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</si>
  <si>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</si>
  <si>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</si>
  <si>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</si>
  <si>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</si>
  <si>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</si>
  <si>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</si>
  <si>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</si>
  <si>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</si>
  <si>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</si>
  <si>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</si>
  <si>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</si>
  <si>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</si>
  <si>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</si>
  <si>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</si>
  <si>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</si>
  <si>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</si>
  <si>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</si>
  <si>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</si>
  <si>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</si>
  <si>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</si>
  <si>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</si>
  <si>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</si>
  <si>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</si>
  <si>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</si>
  <si>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</si>
  <si>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</si>
  <si>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</si>
  <si>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</si>
  <si>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</si>
  <si>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</si>
  <si>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</si>
  <si>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</si>
  <si>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</si>
  <si>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</si>
  <si>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</si>
  <si>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</si>
  <si>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</si>
  <si>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</si>
  <si>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</si>
  <si>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</si>
  <si>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</si>
  <si>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</si>
  <si>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</si>
  <si>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</si>
  <si>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</si>
  <si>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</si>
  <si>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</si>
  <si>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</si>
  <si>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</si>
  <si>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</si>
  <si>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</si>
  <si>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</si>
  <si>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</si>
  <si>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</si>
  <si>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</si>
  <si>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</si>
  <si>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</si>
  <si>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</si>
  <si>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</si>
  <si>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</si>
  <si>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</si>
  <si>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</si>
  <si>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</si>
  <si>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</si>
  <si>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</si>
  <si>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</si>
  <si>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</si>
  <si>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</si>
  <si>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</si>
  <si>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</si>
  <si>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</si>
  <si>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</si>
  <si>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</si>
  <si>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</si>
  <si>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</si>
  <si>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</si>
  <si>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</si>
  <si>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</si>
  <si>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</si>
  <si>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</si>
  <si>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</si>
  <si>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</si>
  <si>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</si>
  <si>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</si>
  <si>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</si>
  <si>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</si>
  <si>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</si>
  <si>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</si>
  <si>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</si>
  <si>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</si>
  <si>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</si>
  <si>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</si>
  <si>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</si>
  <si>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</si>
  <si>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</si>
  <si>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</si>
  <si>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</si>
  <si>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</si>
  <si>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</si>
  <si>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</si>
  <si>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</si>
  <si>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</si>
  <si>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</si>
  <si>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</si>
  <si>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</si>
  <si>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</si>
  <si>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</si>
  <si>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</si>
  <si>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</si>
  <si>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</si>
  <si>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</si>
  <si>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</si>
  <si>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</si>
  <si>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</si>
  <si>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</si>
  <si>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</si>
  <si>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</si>
  <si>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</si>
  <si>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</si>
  <si>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</si>
  <si>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</si>
  <si>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</si>
  <si>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</si>
  <si>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</si>
  <si>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</si>
  <si>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</si>
  <si>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</si>
  <si>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</si>
  <si>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</si>
  <si>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</si>
  <si>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</si>
  <si>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</si>
  <si>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</si>
  <si>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</si>
  <si>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</si>
  <si>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</si>
  <si>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</si>
  <si>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</si>
  <si>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</si>
  <si>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</si>
  <si>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</si>
  <si>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</si>
  <si>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</si>
  <si>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</si>
  <si>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</si>
  <si>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</si>
  <si>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</si>
  <si>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</si>
  <si>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</si>
  <si>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</si>
  <si>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</si>
  <si>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</si>
  <si>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</si>
  <si>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</si>
  <si>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</si>
  <si>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</si>
  <si>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</si>
  <si>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</si>
  <si>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</si>
  <si>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</si>
  <si>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</si>
  <si>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</si>
  <si>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</si>
  <si>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</si>
  <si>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</si>
  <si>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</si>
  <si>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</si>
  <si>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</si>
  <si>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</si>
  <si>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</si>
  <si>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</si>
  <si>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</si>
  <si>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</si>
  <si>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</si>
  <si>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</si>
  <si>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</si>
  <si>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</si>
  <si>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</si>
  <si>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</si>
  <si>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</si>
  <si>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</si>
  <si>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</si>
  <si>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</si>
  <si>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</si>
  <si>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</si>
  <si>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</si>
  <si>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</si>
  <si>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</si>
  <si>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</si>
  <si>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</si>
  <si>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</si>
  <si>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</si>
  <si>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</si>
  <si>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</si>
  <si>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</si>
  <si>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</si>
  <si>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</si>
  <si>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</si>
  <si>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</si>
  <si>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</si>
  <si>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</si>
  <si>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</si>
  <si>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</si>
  <si>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</si>
  <si>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</si>
  <si>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</si>
  <si>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</si>
  <si>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</si>
  <si>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</si>
  <si>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</si>
  <si>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</si>
  <si>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</si>
  <si>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</si>
  <si>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</si>
  <si>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</si>
  <si>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</si>
  <si>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</si>
  <si>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</si>
  <si>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</si>
  <si>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</si>
  <si>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</si>
  <si>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</si>
  <si>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</si>
  <si>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</si>
  <si>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</si>
  <si>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</si>
  <si>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</si>
  <si>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</si>
  <si>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</si>
  <si>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</si>
  <si>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</si>
  <si>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</si>
  <si>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</si>
  <si>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</si>
  <si>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</si>
  <si>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</si>
  <si>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</si>
  <si>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</si>
  <si>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</si>
  <si>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</si>
  <si>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</si>
  <si>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</si>
  <si>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</si>
  <si>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</si>
  <si>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</si>
  <si>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</si>
  <si>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</si>
  <si>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</si>
  <si>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</si>
  <si>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</si>
  <si>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</si>
  <si>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</si>
  <si>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</si>
  <si>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</si>
  <si>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</si>
  <si>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</si>
  <si>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</si>
  <si>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</si>
  <si>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</si>
  <si>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</si>
  <si>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</si>
  <si>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</si>
  <si>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</si>
  <si>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</si>
  <si>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</si>
  <si>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</si>
  <si>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</si>
  <si>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</si>
  <si>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</si>
  <si>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</si>
  <si>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</si>
  <si>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</si>
  <si>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</si>
  <si>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</si>
  <si>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</si>
  <si>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</si>
  <si>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</si>
  <si>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</si>
  <si>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</si>
  <si>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</si>
  <si>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</si>
  <si>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</si>
  <si>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</si>
  <si>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</si>
  <si>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</si>
  <si>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</si>
  <si>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</si>
  <si>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</si>
  <si>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</si>
  <si>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</si>
  <si>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</si>
  <si>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</si>
  <si>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</si>
  <si>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</si>
  <si>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</si>
  <si>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</si>
  <si>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</si>
  <si>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</si>
  <si>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</si>
  <si>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</si>
  <si>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</si>
  <si>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</si>
  <si>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</si>
  <si>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</si>
  <si>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</si>
  <si>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</si>
  <si>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</si>
  <si>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</si>
  <si>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</si>
  <si>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</si>
  <si>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</si>
  <si>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</si>
  <si>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</si>
  <si>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</si>
  <si>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</si>
  <si>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</si>
  <si>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</si>
  <si>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</si>
  <si>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</si>
  <si>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</si>
  <si>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</si>
  <si>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</si>
  <si>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</si>
  <si>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</si>
  <si>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</si>
  <si>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</si>
  <si>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</si>
  <si>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</si>
  <si>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</si>
  <si>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</si>
  <si>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</si>
  <si>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</si>
  <si>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</si>
  <si>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</si>
  <si>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</si>
  <si>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</si>
  <si>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</si>
  <si>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</si>
  <si>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</si>
  <si>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</si>
  <si>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</si>
  <si>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</si>
  <si>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</si>
  <si>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</si>
  <si>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</si>
  <si>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</si>
  <si>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</si>
  <si>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</si>
  <si>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</si>
  <si>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</si>
  <si>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</si>
  <si>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</si>
  <si>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</si>
  <si>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</si>
  <si>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</si>
  <si>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</si>
  <si>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</si>
  <si>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</si>
  <si>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</si>
  <si>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</si>
  <si>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</si>
  <si>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</si>
  <si>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</si>
  <si>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</si>
  <si>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</si>
  <si>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</si>
  <si>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</si>
  <si>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</si>
  <si>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</si>
  <si>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</si>
  <si>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</si>
  <si>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</si>
  <si>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</si>
  <si>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</si>
  <si>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</si>
  <si>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</si>
  <si>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</si>
  <si>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</si>
  <si>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</si>
  <si>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</si>
  <si>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</si>
  <si>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</si>
  <si>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</si>
  <si>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</si>
  <si>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</si>
  <si>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</si>
  <si>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</si>
  <si>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</si>
  <si>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</si>
  <si>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</si>
  <si>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</si>
  <si>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</si>
  <si>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</si>
  <si>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</si>
  <si>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</si>
  <si>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</si>
  <si>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</si>
  <si>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</si>
  <si>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</si>
  <si>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</si>
  <si>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</si>
  <si>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</si>
  <si>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</si>
  <si>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</si>
  <si>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</si>
  <si>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</si>
  <si>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</si>
  <si>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</si>
  <si>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</si>
  <si>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</si>
  <si>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</si>
  <si>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</si>
  <si>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</si>
  <si>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</si>
  <si>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</si>
  <si>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</si>
  <si>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</si>
  <si>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</si>
  <si>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</si>
  <si>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</si>
  <si>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</si>
  <si>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</si>
  <si>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</si>
  <si>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</si>
  <si>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</si>
  <si>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</si>
  <si>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</si>
  <si>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</si>
  <si>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</si>
  <si>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</si>
  <si>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</si>
  <si>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</si>
  <si>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</si>
  <si>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</si>
  <si>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</si>
  <si>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</si>
  <si>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</si>
  <si>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</si>
  <si>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</si>
  <si>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</si>
  <si>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</si>
  <si>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</si>
  <si>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</si>
  <si>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</si>
  <si>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</si>
  <si>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</si>
  <si>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</si>
  <si>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</si>
  <si>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</si>
  <si>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</si>
  <si>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</si>
  <si>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</si>
  <si>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</si>
  <si>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</si>
  <si>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</si>
  <si>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</si>
  <si>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</si>
  <si>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</si>
  <si>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</si>
  <si>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</si>
  <si>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</si>
  <si>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</si>
  <si>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</si>
  <si>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</si>
  <si>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</si>
  <si>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</si>
  <si>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</si>
  <si>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</si>
  <si>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</si>
  <si>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</si>
  <si>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</si>
  <si>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</si>
  <si>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</si>
  <si>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</si>
  <si>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</si>
  <si>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</si>
  <si>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</si>
  <si>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</si>
  <si>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</si>
  <si>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</si>
  <si>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</si>
  <si>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</si>
  <si>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</si>
  <si>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</si>
  <si>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</si>
  <si>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</si>
  <si>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</si>
  <si>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</si>
  <si>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</si>
  <si>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</si>
  <si>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</si>
  <si>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</si>
  <si>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</si>
  <si>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</si>
  <si>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</si>
  <si>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</si>
  <si>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</si>
  <si>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</si>
  <si>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</si>
  <si>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</si>
  <si>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</si>
  <si>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</si>
  <si>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</si>
  <si>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</si>
  <si>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</si>
  <si>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</si>
  <si>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</si>
  <si>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</si>
  <si>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</si>
  <si>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</si>
  <si>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</si>
  <si>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</si>
  <si>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</si>
  <si>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</si>
  <si>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</si>
  <si>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</si>
  <si>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</si>
  <si>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</si>
  <si>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</si>
  <si>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</si>
  <si>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</si>
  <si>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</si>
  <si>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</si>
  <si>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</si>
  <si>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</si>
  <si>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</si>
  <si>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</si>
  <si>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</si>
  <si>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</si>
  <si>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</si>
  <si>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</si>
  <si>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</si>
  <si>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</si>
  <si>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</si>
  <si>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</si>
  <si>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</si>
  <si>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</si>
  <si>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</si>
  <si>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</si>
  <si>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</si>
  <si>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</si>
  <si>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</si>
  <si>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</si>
  <si>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</si>
  <si>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</si>
  <si>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</si>
  <si>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</si>
  <si>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</si>
  <si>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</si>
  <si>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</si>
  <si>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</si>
  <si>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</si>
  <si>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</si>
  <si>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</si>
  <si>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</si>
  <si>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</si>
  <si>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</si>
  <si>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</si>
  <si>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</si>
  <si>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</si>
  <si>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</si>
  <si>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</si>
  <si>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</si>
  <si>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</si>
  <si>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</si>
  <si>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</si>
  <si>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</si>
  <si>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</si>
  <si>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</si>
  <si>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</si>
  <si>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</si>
  <si>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</si>
  <si>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</si>
  <si>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</si>
  <si>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</si>
  <si>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</si>
  <si>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</si>
  <si>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</si>
  <si>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</si>
  <si>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</si>
  <si>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</si>
  <si>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</si>
  <si>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</si>
  <si>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</si>
  <si>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</si>
  <si>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</si>
  <si>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</si>
  <si>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</si>
  <si>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</si>
  <si>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</si>
  <si>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</si>
  <si>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</si>
  <si>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</si>
  <si>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</si>
  <si>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</si>
  <si>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</si>
  <si>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</si>
  <si>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</si>
  <si>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</si>
  <si>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</si>
  <si>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</si>
  <si>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</si>
  <si>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</si>
  <si>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</si>
  <si>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</si>
  <si>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</si>
  <si>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</si>
  <si>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</si>
  <si>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</si>
  <si>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</si>
  <si>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</si>
  <si>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</si>
  <si>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</si>
  <si>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</si>
  <si>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</si>
  <si>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</si>
  <si>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</si>
  <si>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</si>
  <si>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</si>
  <si>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</si>
  <si>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</si>
  <si>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</si>
  <si>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</si>
  <si>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</si>
  <si>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</si>
  <si>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</si>
  <si>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</si>
  <si>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</si>
  <si>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</si>
  <si>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</si>
  <si>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</si>
  <si>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</si>
  <si>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</si>
  <si>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</si>
  <si>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</si>
  <si>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</si>
  <si>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</si>
  <si>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</si>
  <si>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</si>
  <si>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</si>
  <si>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</si>
  <si>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</si>
  <si>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</si>
  <si>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</si>
  <si>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</si>
  <si>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</si>
  <si>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</si>
  <si>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</si>
  <si>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</si>
  <si>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</si>
  <si>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</si>
  <si>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</si>
  <si>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</si>
  <si>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</si>
  <si>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</si>
  <si>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</si>
  <si>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</si>
  <si>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</si>
  <si>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</si>
  <si>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</si>
  <si>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</si>
  <si>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</si>
  <si>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</si>
  <si>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</si>
  <si>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</si>
  <si>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</si>
  <si>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</si>
  <si>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</si>
  <si>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</si>
  <si>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</si>
  <si>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</si>
  <si>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</si>
  <si>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</si>
  <si>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</si>
  <si>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</si>
  <si>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</si>
  <si>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</si>
  <si>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</si>
  <si>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</si>
  <si>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</si>
  <si>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</si>
  <si>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</si>
  <si>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</si>
  <si>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</si>
  <si>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</si>
  <si>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</si>
  <si>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</si>
  <si>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</si>
  <si>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</si>
  <si>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</si>
  <si>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</si>
  <si>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</si>
  <si>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</si>
  <si>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</si>
  <si>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</si>
  <si>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</si>
  <si>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</si>
  <si>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</si>
  <si>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</si>
  <si>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</si>
  <si>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</si>
  <si>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</si>
  <si>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</si>
  <si>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</si>
  <si>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</si>
  <si>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</si>
  <si>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</si>
  <si>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</si>
  <si>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</si>
  <si>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</si>
  <si>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</si>
  <si>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</si>
  <si>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</si>
  <si>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</si>
  <si>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</si>
  <si>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</si>
  <si>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</si>
  <si>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</si>
  <si>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</si>
  <si>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</si>
  <si>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</si>
  <si>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</si>
  <si>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</si>
  <si>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</si>
  <si>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</si>
  <si>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</si>
  <si>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</si>
  <si>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</si>
  <si>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</si>
  <si>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</si>
  <si>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</si>
  <si>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</si>
  <si>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</si>
  <si>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</si>
  <si>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</si>
  <si>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</si>
  <si>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</si>
  <si>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</si>
  <si>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</si>
  <si>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</si>
  <si>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</si>
  <si>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</si>
  <si>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</si>
  <si>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</si>
  <si>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</si>
  <si>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</si>
  <si>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</si>
  <si>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</si>
  <si>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</si>
  <si>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</si>
  <si>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</si>
  <si>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</si>
  <si>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</si>
  <si>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</si>
  <si>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</si>
  <si>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</si>
  <si>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</si>
  <si>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</si>
  <si>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</si>
  <si>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</si>
  <si>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</si>
  <si>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</si>
  <si>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</si>
  <si>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</si>
  <si>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</si>
  <si>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</si>
  <si>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</si>
  <si>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</si>
  <si>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</si>
  <si>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</si>
  <si>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</si>
  <si>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</si>
  <si>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</si>
  <si>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</si>
  <si>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</si>
  <si>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</si>
  <si>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</si>
  <si>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</si>
  <si>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</si>
  <si>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</si>
  <si>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</si>
  <si>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</si>
  <si>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</si>
  <si>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</si>
  <si>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</si>
  <si>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</si>
  <si>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</si>
  <si>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</si>
  <si>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</si>
  <si>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</si>
  <si>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</si>
  <si>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</si>
  <si>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</si>
  <si>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</si>
  <si>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</si>
  <si>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</si>
  <si>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</si>
  <si>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</si>
  <si>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</si>
  <si>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</si>
  <si>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</si>
  <si>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</si>
  <si>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</si>
  <si>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</si>
  <si>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</si>
  <si>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</si>
  <si>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</si>
  <si>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</si>
  <si>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</si>
  <si>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</si>
  <si>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</si>
  <si>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</si>
  <si>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</si>
  <si>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</si>
  <si>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</si>
  <si>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</si>
  <si>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</si>
  <si>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</si>
  <si>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</si>
  <si>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</si>
  <si>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</si>
  <si>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</si>
  <si>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</si>
  <si>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</si>
  <si>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</si>
  <si>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</si>
  <si>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</si>
  <si>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</si>
  <si>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</si>
  <si>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</si>
  <si>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</si>
  <si>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</si>
  <si>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</si>
  <si>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</si>
  <si>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</si>
  <si>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</si>
  <si>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</si>
  <si>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</si>
  <si>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</si>
  <si>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</si>
  <si>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</si>
  <si>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</si>
  <si>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</si>
  <si>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</si>
  <si>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</si>
  <si>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</si>
  <si>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</si>
  <si>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</si>
  <si>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</si>
  <si>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</si>
  <si>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</si>
  <si>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</si>
  <si>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</si>
  <si>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</si>
  <si>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</si>
  <si>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</si>
  <si>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</si>
  <si>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</si>
  <si>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</si>
  <si>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</si>
  <si>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</si>
  <si>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</si>
  <si>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</si>
  <si>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</si>
  <si>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</si>
  <si>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</si>
  <si>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</si>
  <si>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</si>
  <si>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</si>
  <si>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</si>
  <si>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</si>
  <si>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</si>
  <si>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</si>
  <si>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</si>
  <si>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</si>
  <si>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</si>
  <si>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</si>
  <si>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</si>
  <si>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</si>
  <si>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</si>
  <si>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</si>
  <si>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</si>
  <si>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</si>
  <si>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</si>
  <si>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</si>
  <si>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</si>
  <si>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</si>
  <si>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</si>
  <si>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</si>
  <si>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</si>
  <si>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</si>
  <si>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</si>
  <si>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</si>
  <si>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</si>
  <si>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</si>
  <si>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</si>
  <si>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</si>
  <si>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</si>
  <si>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</si>
  <si>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</si>
  <si>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</si>
  <si>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</si>
  <si>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</si>
  <si>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</si>
  <si>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</si>
  <si>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</si>
  <si>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</si>
  <si>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</si>
  <si>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</si>
  <si>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</si>
  <si>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</si>
  <si>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</si>
  <si>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</si>
  <si>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</si>
  <si>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</si>
  <si>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</si>
  <si>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</si>
  <si>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</si>
  <si>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</si>
  <si>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</si>
  <si>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</si>
  <si>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</si>
  <si>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</si>
  <si>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</si>
  <si>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</si>
  <si>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</si>
  <si>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</si>
  <si>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</si>
  <si>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</si>
  <si>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</si>
  <si>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</si>
  <si>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</si>
  <si>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</si>
  <si>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</si>
  <si>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</si>
  <si>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</si>
  <si>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</si>
  <si>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</si>
  <si>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</si>
  <si>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</si>
  <si>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</si>
  <si>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</si>
  <si>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</si>
  <si>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</si>
  <si>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</si>
  <si>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</si>
  <si>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</si>
  <si>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</si>
  <si>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</si>
  <si>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</si>
  <si>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</si>
  <si>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</si>
  <si>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</si>
  <si>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</si>
  <si>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</si>
  <si>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</si>
  <si>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</si>
  <si>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</si>
  <si>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</si>
  <si>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</si>
  <si>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</si>
  <si>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</si>
  <si>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</si>
  <si>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</si>
  <si>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</si>
  <si>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</si>
  <si>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</si>
  <si>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</si>
  <si>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</si>
  <si>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</si>
  <si>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</si>
  <si>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</si>
  <si>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</si>
  <si>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</si>
  <si>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</si>
  <si>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</si>
  <si>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</si>
  <si>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</si>
  <si>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</si>
  <si>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</si>
  <si>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</si>
  <si>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</si>
  <si>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</si>
  <si>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</si>
  <si>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</si>
  <si>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</si>
  <si>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</si>
  <si>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</si>
  <si>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</si>
  <si>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</si>
  <si>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</si>
  <si>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</si>
  <si>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</si>
  <si>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</si>
  <si>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</si>
  <si>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</si>
  <si>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</si>
  <si>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</si>
  <si>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</si>
  <si>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</si>
  <si>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</si>
  <si>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</si>
  <si>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</si>
  <si>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</si>
  <si>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</si>
  <si>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</si>
  <si>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</si>
  <si>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</si>
  <si>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</si>
  <si>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</si>
  <si>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</si>
  <si>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</si>
  <si>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</si>
  <si>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</si>
  <si>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</si>
  <si>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</si>
  <si>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</si>
  <si>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</si>
  <si>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</si>
  <si>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</si>
  <si>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</si>
  <si>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</si>
  <si>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</si>
  <si>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</si>
  <si>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</si>
  <si>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</si>
  <si>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</si>
  <si>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</si>
  <si>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</si>
  <si>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</si>
  <si>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</si>
  <si>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</si>
  <si>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</si>
  <si>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</si>
  <si>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</si>
  <si>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</si>
  <si>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</si>
  <si>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</si>
  <si>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</si>
  <si>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</si>
  <si>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</si>
  <si>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</si>
  <si>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</si>
  <si>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</si>
  <si>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</si>
  <si>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</si>
  <si>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</si>
  <si>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</si>
  <si>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</si>
  <si>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</si>
  <si>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</si>
  <si>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</si>
  <si>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</si>
  <si>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</si>
  <si>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</si>
  <si>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</si>
  <si>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</si>
  <si>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</si>
  <si>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</si>
  <si>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</si>
  <si>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</si>
  <si>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</si>
  <si>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</si>
  <si>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</si>
  <si>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</si>
  <si>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</si>
  <si>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</si>
  <si>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</si>
  <si>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</si>
  <si>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</si>
  <si>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</si>
  <si>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</si>
  <si>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</si>
  <si>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</si>
  <si>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</si>
  <si>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</si>
  <si>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</si>
  <si>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</si>
  <si>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</si>
  <si>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</si>
  <si>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</si>
  <si>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</si>
  <si>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</si>
  <si>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</si>
  <si>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</si>
  <si>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</si>
  <si>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</si>
  <si>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</si>
  <si>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</si>
  <si>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</si>
  <si>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</si>
  <si>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</si>
  <si>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</si>
  <si>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</si>
  <si>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</si>
  <si>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</si>
  <si>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</si>
  <si>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</si>
  <si>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</si>
  <si>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</si>
  <si>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</si>
  <si>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</si>
  <si>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</si>
  <si>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</si>
  <si>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</si>
  <si>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</si>
  <si>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</si>
  <si>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</si>
  <si>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</si>
  <si>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</si>
  <si>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</si>
  <si>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</si>
  <si>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</si>
  <si>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</si>
  <si>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</si>
  <si>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</si>
  <si>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</si>
  <si>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</si>
  <si>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</si>
  <si>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</si>
  <si>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</si>
  <si>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</si>
  <si>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</si>
  <si>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</si>
  <si>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</si>
  <si>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</si>
  <si>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</si>
  <si>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</si>
  <si>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</si>
  <si>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</si>
  <si>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</si>
  <si>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</si>
  <si>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</si>
  <si>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</si>
  <si>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</si>
  <si>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</si>
  <si>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</si>
  <si>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</si>
  <si>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</si>
  <si>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</si>
  <si>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</si>
  <si>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</si>
  <si>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</si>
  <si>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</si>
  <si>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</si>
  <si>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</si>
  <si>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</si>
  <si>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</si>
  <si>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</si>
  <si>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</si>
  <si>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</si>
  <si>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</si>
  <si>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</si>
  <si>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</si>
  <si>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</si>
  <si>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</si>
  <si>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</si>
  <si>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</si>
  <si>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</si>
  <si>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</si>
  <si>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</si>
  <si>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</si>
  <si>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</si>
  <si>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</si>
  <si>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</si>
  <si>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</si>
  <si>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</si>
  <si>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</si>
  <si>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</si>
  <si>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</si>
  <si>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</si>
  <si>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</si>
  <si>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</si>
  <si>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</si>
  <si>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</si>
  <si>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</si>
  <si>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</si>
  <si>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</si>
  <si>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</si>
  <si>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</si>
  <si>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</si>
  <si>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</si>
  <si>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</si>
  <si>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</si>
  <si>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</si>
  <si>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</si>
  <si>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</si>
  <si>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</si>
  <si>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</si>
  <si>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</si>
  <si>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</si>
  <si>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</si>
  <si>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</si>
  <si>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</si>
  <si>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</si>
  <si>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</si>
  <si>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</si>
  <si>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</si>
  <si>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</si>
  <si>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</si>
  <si>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</si>
  <si>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</si>
  <si>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</si>
  <si>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</si>
  <si>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</si>
  <si>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</si>
  <si>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</si>
  <si>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</si>
  <si>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</si>
  <si>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</si>
  <si>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</si>
  <si>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</si>
  <si>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</si>
  <si>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</si>
  <si>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</si>
  <si>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</si>
  <si>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</si>
  <si>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</si>
  <si>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</si>
  <si>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</si>
  <si>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</si>
  <si>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</si>
  <si>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</si>
  <si>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</si>
  <si>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</si>
  <si>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</si>
  <si>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</si>
  <si>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</si>
  <si>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</si>
  <si>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</si>
  <si>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</si>
  <si>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</si>
  <si>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</si>
  <si>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</si>
  <si>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</si>
  <si>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</si>
  <si>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</si>
  <si>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</si>
  <si>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</si>
  <si>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</si>
  <si>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</si>
  <si>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</si>
  <si>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</si>
  <si>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</si>
  <si>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</si>
  <si>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</si>
  <si>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</si>
  <si>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</si>
  <si>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</si>
  <si>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</si>
  <si>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</si>
  <si>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</si>
  <si>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</si>
  <si>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</si>
  <si>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</si>
  <si>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</si>
  <si>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</si>
  <si>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</si>
  <si>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</si>
  <si>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</si>
  <si>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</si>
  <si>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</si>
  <si>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</si>
  <si>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</si>
  <si>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</si>
  <si>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</si>
  <si>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</si>
  <si>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</si>
  <si>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</si>
  <si>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</si>
  <si>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</si>
  <si>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</si>
  <si>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</si>
  <si>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</si>
  <si>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</si>
  <si>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</si>
  <si>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</si>
  <si>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</si>
  <si>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</si>
  <si>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</si>
  <si>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</si>
  <si>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</si>
  <si>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</si>
  <si>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</si>
  <si>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</si>
  <si>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</si>
  <si>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</si>
  <si>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</si>
  <si>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</si>
  <si>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</si>
  <si>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</si>
  <si>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</si>
  <si>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</si>
  <si>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</si>
  <si>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</si>
  <si>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</si>
  <si>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</si>
  <si>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</si>
  <si>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</si>
  <si>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</si>
  <si>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</si>
  <si>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</si>
  <si>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</si>
  <si>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</si>
  <si>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</si>
  <si>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</si>
  <si>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</si>
  <si>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</si>
  <si>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</si>
  <si>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</si>
  <si>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</si>
  <si>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</si>
  <si>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</si>
  <si>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</si>
  <si>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</si>
  <si>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</si>
  <si>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</si>
  <si>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</si>
  <si>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</si>
  <si>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</si>
  <si>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</si>
  <si>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</si>
  <si>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</si>
  <si>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</si>
  <si>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</si>
  <si>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</si>
  <si>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</si>
  <si>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</si>
  <si>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</si>
  <si>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</si>
  <si>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</si>
  <si>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</si>
  <si>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</si>
  <si>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</si>
  <si>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</si>
  <si>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</si>
  <si>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</si>
  <si>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</si>
  <si>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</si>
  <si>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</si>
  <si>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</si>
  <si>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</si>
  <si>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</si>
  <si>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</si>
  <si>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</si>
  <si>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</si>
  <si>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</si>
  <si>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</si>
  <si>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</si>
  <si>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</si>
  <si>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</si>
  <si>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</si>
  <si>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</si>
  <si>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</si>
  <si>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</si>
  <si>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</si>
  <si>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</si>
  <si>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</si>
  <si>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</si>
  <si>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</si>
  <si>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</si>
  <si>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</si>
  <si>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</si>
  <si>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</si>
  <si>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</si>
  <si>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</si>
  <si>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</si>
  <si>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</si>
  <si>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</si>
  <si>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</si>
  <si>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</si>
  <si>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</si>
  <si>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</si>
  <si>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</si>
  <si>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</si>
  <si>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</si>
  <si>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</si>
  <si>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</si>
  <si>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</si>
  <si>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</si>
  <si>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</si>
  <si>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</si>
  <si>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</si>
  <si>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</si>
  <si>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</si>
  <si>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</si>
  <si>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</si>
  <si>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</si>
  <si>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</si>
  <si>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</si>
  <si>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</si>
  <si>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</si>
  <si>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</si>
  <si>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</si>
  <si>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</si>
  <si>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</si>
  <si>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</si>
  <si>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</si>
  <si>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</si>
  <si>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</si>
  <si>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</si>
  <si>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</si>
  <si>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</si>
  <si>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</si>
  <si>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</si>
  <si>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</si>
  <si>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</si>
  <si>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</si>
  <si>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</si>
  <si>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</si>
  <si>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</si>
  <si>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</si>
  <si>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</si>
  <si>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</si>
  <si>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</si>
  <si>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</si>
  <si>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</si>
  <si>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</si>
  <si>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</si>
  <si>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</si>
  <si>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</si>
  <si>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</si>
  <si>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</si>
  <si>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</si>
  <si>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</si>
  <si>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</si>
  <si>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</si>
  <si>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</si>
  <si>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</si>
  <si>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</si>
  <si>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</si>
  <si>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</si>
  <si>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</si>
  <si>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</si>
  <si>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</si>
  <si>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</si>
  <si>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</si>
  <si>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</si>
  <si>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</si>
  <si>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</si>
  <si>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</si>
  <si>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</si>
  <si>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</si>
  <si>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</si>
  <si>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</si>
  <si>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</si>
  <si>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</si>
  <si>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</si>
  <si>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</si>
  <si>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</si>
  <si>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</si>
  <si>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</si>
  <si>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</si>
  <si>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</si>
  <si>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</si>
  <si>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</si>
  <si>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</si>
  <si>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</si>
  <si>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</si>
  <si>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</si>
  <si>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</si>
  <si>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</si>
  <si>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</si>
  <si>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</si>
  <si>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</si>
  <si>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</si>
  <si>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</si>
  <si>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</si>
  <si>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</si>
  <si>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</si>
  <si>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</si>
  <si>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</si>
  <si>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</si>
  <si>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</si>
  <si>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</si>
  <si>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</si>
  <si>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</si>
  <si>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</si>
  <si>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</si>
  <si>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</si>
  <si>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</si>
  <si>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</si>
  <si>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</si>
  <si>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</si>
  <si>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</si>
  <si>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</si>
  <si>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</si>
  <si>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</si>
  <si>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</si>
  <si>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</si>
  <si>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</si>
  <si>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</si>
  <si>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</si>
  <si>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</si>
  <si>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</si>
  <si>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</si>
  <si>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</si>
  <si>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</si>
  <si>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</si>
  <si>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</si>
  <si>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</si>
  <si>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</si>
  <si>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</si>
  <si>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</si>
  <si>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</si>
  <si>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</si>
  <si>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</si>
  <si>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</si>
  <si>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</si>
  <si>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</si>
  <si>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</si>
  <si>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</si>
  <si>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</si>
  <si>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</si>
  <si>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</si>
  <si>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</si>
  <si>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</si>
  <si>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</si>
  <si>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</si>
  <si>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</si>
  <si>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</si>
  <si>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</si>
  <si>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</si>
  <si>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</si>
  <si>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</si>
  <si>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</si>
  <si>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</si>
  <si>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</si>
  <si>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</si>
  <si>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</si>
  <si>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</si>
  <si>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</si>
  <si>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</si>
  <si>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</si>
  <si>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</si>
  <si>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</si>
  <si>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</si>
  <si>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</si>
  <si>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</si>
  <si>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</si>
  <si>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</si>
  <si>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</si>
  <si>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</si>
  <si>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</si>
  <si>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</si>
  <si>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</si>
  <si>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</si>
  <si>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</si>
  <si>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</si>
  <si>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</si>
  <si>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</si>
  <si>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</si>
  <si>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</si>
  <si>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</si>
  <si>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</si>
  <si>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</si>
  <si>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</si>
  <si>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</si>
  <si>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</si>
  <si>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</si>
  <si>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</si>
  <si>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</si>
  <si>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</si>
  <si>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</si>
  <si>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</si>
  <si>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</si>
  <si>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</si>
  <si>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</si>
  <si>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</si>
  <si>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</si>
  <si>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</si>
  <si>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</si>
  <si>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</si>
  <si>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</si>
  <si>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</si>
  <si>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</si>
  <si>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</si>
  <si>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</si>
  <si>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</si>
  <si>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</si>
  <si>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</si>
  <si>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</si>
  <si>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</si>
  <si>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</si>
  <si>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</si>
  <si>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</si>
  <si>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</si>
  <si>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</si>
  <si>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</si>
  <si>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</si>
  <si>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</si>
  <si>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</si>
  <si>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</si>
  <si>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</si>
  <si>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</si>
  <si>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</si>
  <si>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</si>
  <si>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</si>
  <si>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</si>
  <si>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</si>
  <si>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</si>
  <si>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</si>
  <si>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</si>
  <si>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</si>
  <si>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</si>
  <si>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</si>
  <si>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</si>
  <si>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</si>
  <si>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</si>
  <si>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</si>
  <si>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</si>
  <si>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</si>
  <si>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</si>
  <si>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</si>
  <si>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</si>
  <si>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</si>
  <si>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</si>
  <si>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</si>
  <si>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</si>
  <si>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</si>
  <si>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</si>
  <si>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</si>
  <si>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</si>
  <si>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</si>
  <si>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</si>
  <si>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</si>
  <si>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</si>
  <si>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</si>
  <si>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</si>
  <si>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</si>
  <si>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</si>
  <si>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</si>
  <si>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</si>
  <si>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</si>
  <si>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</si>
  <si>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</si>
  <si>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</si>
  <si>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</si>
  <si>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</si>
  <si>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</si>
  <si>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</si>
  <si>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</si>
  <si>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</si>
  <si>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</si>
  <si>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</si>
  <si>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</si>
  <si>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</si>
  <si>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</si>
  <si>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</si>
  <si>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</si>
  <si>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</si>
  <si>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</si>
  <si>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</si>
  <si>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</si>
  <si>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</si>
  <si>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</si>
  <si>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</si>
  <si>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</si>
  <si>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</si>
  <si>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</si>
  <si>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</si>
  <si>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</si>
  <si>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</si>
  <si>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</si>
  <si>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</si>
  <si>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</si>
  <si>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</si>
  <si>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</si>
  <si>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</si>
  <si>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</si>
  <si>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</si>
  <si>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</si>
  <si>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</si>
  <si>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</si>
  <si>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</si>
  <si>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</si>
  <si>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</si>
  <si>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</si>
  <si>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</si>
  <si>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</si>
  <si>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</si>
  <si>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</si>
  <si>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</si>
  <si>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</si>
  <si>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</si>
  <si>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</si>
  <si>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</si>
  <si>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</si>
  <si>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</si>
  <si>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</si>
  <si>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</si>
  <si>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</si>
  <si>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</si>
  <si>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</si>
  <si>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</si>
  <si>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</si>
  <si>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</si>
  <si>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</si>
  <si>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</si>
  <si>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</si>
  <si>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</si>
  <si>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</si>
  <si>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</si>
  <si>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</si>
  <si>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</si>
  <si>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</si>
  <si>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</si>
  <si>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</si>
  <si>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</si>
  <si>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</si>
  <si>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</si>
  <si>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</si>
  <si>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</si>
  <si>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</si>
  <si>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</si>
  <si>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</si>
  <si>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</si>
  <si>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</si>
  <si>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</si>
  <si>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</si>
  <si>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</si>
  <si>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</si>
  <si>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</si>
  <si>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</si>
  <si>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</si>
  <si>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</si>
  <si>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</si>
  <si>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</si>
  <si>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</si>
  <si>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</si>
  <si>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</si>
  <si>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</si>
  <si>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</si>
  <si>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</si>
  <si>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</si>
  <si>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</si>
  <si>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</si>
  <si>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</si>
  <si>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</si>
  <si>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</si>
  <si>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</si>
  <si>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</si>
  <si>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</si>
  <si>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</si>
  <si>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</si>
  <si>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</si>
  <si>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</si>
  <si>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</si>
  <si>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</si>
  <si>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</si>
  <si>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</si>
  <si>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</si>
  <si>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</si>
  <si>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</si>
  <si>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</si>
  <si>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</si>
  <si>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</si>
  <si>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</si>
  <si>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</si>
  <si>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</si>
  <si>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</si>
  <si>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</si>
  <si>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</si>
  <si>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</si>
  <si>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</si>
  <si>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</si>
  <si>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</si>
  <si>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</si>
  <si>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</si>
  <si>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</si>
  <si>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</si>
  <si>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</si>
  <si>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</si>
  <si>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</si>
  <si>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</si>
  <si>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</si>
  <si>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</si>
  <si>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</si>
  <si>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</si>
  <si>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</si>
  <si>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</si>
  <si>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</si>
  <si>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</si>
  <si>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</si>
  <si>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</si>
  <si>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</si>
  <si>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</si>
  <si>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</si>
  <si>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</si>
  <si>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</si>
  <si>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</si>
  <si>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</si>
  <si>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</si>
  <si>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</si>
  <si>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</si>
  <si>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</si>
  <si>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</si>
  <si>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</si>
  <si>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</si>
  <si>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</si>
  <si>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</si>
  <si>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</si>
  <si>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</si>
  <si>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</si>
  <si>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</si>
  <si>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</si>
  <si>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</si>
  <si>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</si>
  <si>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</si>
  <si>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</si>
  <si>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</si>
  <si>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</si>
  <si>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</si>
  <si>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</si>
  <si>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</si>
  <si>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</si>
  <si>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</si>
  <si>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</si>
  <si>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</si>
  <si>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</si>
  <si>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</si>
  <si>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</si>
  <si>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</si>
  <si>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</si>
  <si>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</si>
  <si>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</si>
  <si>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</si>
  <si>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</si>
  <si>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</si>
  <si>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</si>
  <si>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</si>
  <si>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</si>
  <si>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</si>
  <si>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</si>
  <si>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</si>
  <si>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</si>
  <si>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</si>
  <si>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</si>
  <si>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</si>
  <si>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</si>
  <si>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</si>
  <si>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</si>
  <si>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</si>
  <si>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</si>
  <si>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</si>
  <si>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</si>
  <si>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</si>
  <si>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</si>
  <si>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</si>
  <si>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</si>
  <si>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</si>
  <si>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</si>
  <si>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</si>
  <si>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</si>
  <si>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</si>
  <si>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</si>
  <si>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</si>
  <si>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</si>
  <si>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</si>
  <si>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</si>
  <si>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</si>
  <si>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</si>
  <si>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</si>
  <si>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</si>
  <si>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</si>
  <si>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</si>
  <si>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</si>
  <si>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</si>
  <si>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</si>
  <si>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</si>
  <si>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</si>
  <si>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</si>
  <si>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</si>
  <si>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</si>
  <si>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</si>
  <si>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</si>
  <si>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</si>
  <si>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</si>
  <si>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</si>
  <si>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</si>
  <si>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</si>
  <si>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</si>
  <si>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</si>
  <si>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</si>
  <si>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</si>
  <si>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</si>
  <si>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</si>
  <si>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</si>
  <si>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</si>
  <si>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</si>
  <si>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</si>
  <si>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</si>
  <si>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</si>
  <si>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</si>
  <si>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</si>
  <si>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</si>
  <si>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</si>
  <si>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</si>
  <si>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</si>
  <si>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</si>
  <si>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</si>
  <si>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</si>
  <si>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</si>
  <si>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</si>
  <si>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</si>
  <si>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</si>
  <si>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</si>
  <si>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</si>
  <si>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</si>
  <si>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</si>
  <si>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</si>
  <si>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</si>
  <si>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</si>
  <si>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</si>
  <si>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</si>
  <si>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</si>
  <si>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</si>
  <si>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</si>
  <si>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</si>
  <si>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</si>
  <si>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</si>
  <si>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</si>
  <si>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</si>
  <si>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</si>
  <si>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</si>
  <si>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</si>
  <si>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</si>
  <si>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</si>
  <si>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</si>
  <si>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</si>
  <si>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</si>
  <si>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</si>
  <si>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</si>
  <si>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</si>
  <si>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</si>
  <si>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</si>
  <si>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</si>
  <si>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</si>
  <si>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</si>
  <si>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</si>
  <si>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</si>
  <si>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</si>
  <si>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</si>
  <si>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</si>
  <si>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</si>
  <si>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</si>
  <si>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</si>
  <si>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</si>
  <si>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</si>
  <si>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</si>
  <si>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</si>
  <si>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</si>
  <si>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</si>
  <si>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</si>
  <si>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</si>
  <si>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</si>
  <si>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</si>
  <si>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</si>
  <si>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</si>
  <si>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</si>
  <si>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</si>
  <si>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</si>
  <si>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</si>
  <si>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</si>
  <si>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</si>
  <si>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</si>
  <si>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</si>
  <si>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</si>
  <si>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</si>
  <si>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</si>
  <si>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</si>
  <si>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</si>
  <si>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</si>
  <si>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</si>
  <si>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</si>
  <si>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</si>
  <si>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</si>
  <si>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</si>
  <si>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</si>
  <si>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</si>
  <si>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</si>
  <si>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</si>
  <si>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</si>
  <si>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</si>
  <si>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</si>
  <si>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</si>
  <si>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</si>
  <si>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</si>
  <si>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</si>
  <si>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</si>
  <si>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</si>
  <si>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</si>
  <si>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</si>
  <si>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</si>
  <si>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</si>
  <si>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</si>
  <si>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</si>
  <si>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</si>
  <si>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</si>
  <si>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</si>
  <si>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</si>
  <si>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</si>
  <si>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</si>
  <si>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</si>
  <si>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</si>
  <si>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</si>
  <si>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</si>
  <si>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</si>
  <si>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</si>
  <si>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</si>
  <si>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</si>
  <si>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</si>
  <si>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</si>
  <si>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</si>
  <si>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</si>
  <si>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</si>
  <si>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</si>
  <si>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</si>
  <si>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</si>
  <si>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</si>
  <si>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</si>
  <si>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</si>
  <si>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</si>
  <si>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</si>
  <si>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</si>
  <si>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</si>
  <si>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</si>
  <si>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</si>
  <si>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</si>
  <si>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</si>
  <si>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</si>
  <si>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</si>
  <si>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</si>
  <si>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</si>
  <si>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</si>
  <si>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</si>
  <si>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</si>
  <si>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</si>
  <si>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</si>
  <si>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</si>
  <si>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</si>
  <si>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</si>
  <si>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</si>
  <si>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</si>
  <si>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</si>
  <si>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</si>
  <si>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</si>
  <si>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</si>
  <si>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</si>
  <si>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</si>
  <si>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</si>
  <si>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</si>
  <si>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</si>
  <si>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</si>
  <si>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</si>
  <si>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</si>
  <si>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</si>
  <si>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</si>
  <si>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</si>
  <si>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</si>
  <si>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</si>
  <si>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</si>
  <si>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</si>
  <si>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</si>
  <si>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</si>
  <si>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</si>
  <si>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</si>
  <si>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</si>
  <si>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</si>
  <si>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</si>
  <si>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</si>
  <si>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</si>
  <si>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</si>
  <si>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</si>
  <si>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</si>
  <si>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</si>
  <si>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</si>
  <si>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</si>
  <si>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</si>
  <si>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</si>
  <si>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</si>
  <si>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</si>
  <si>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</si>
  <si>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</si>
  <si>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</si>
  <si>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</si>
  <si>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</si>
  <si>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</si>
  <si>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</si>
  <si>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</si>
  <si>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</si>
  <si>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</si>
  <si>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</si>
  <si>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</si>
  <si>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</si>
  <si>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</si>
  <si>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</si>
  <si>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</si>
  <si>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</si>
  <si>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</si>
  <si>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</si>
  <si>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</si>
  <si>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</si>
  <si>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</si>
  <si>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</si>
  <si>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</si>
  <si>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</si>
  <si>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</si>
  <si>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</si>
  <si>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</si>
  <si>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</si>
  <si>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</si>
  <si>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</si>
  <si>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</si>
  <si>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</si>
  <si>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</si>
  <si>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</si>
  <si>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</si>
  <si>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</si>
  <si>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</si>
  <si>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</si>
  <si>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</si>
  <si>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</si>
  <si>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</si>
  <si>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</si>
  <si>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</si>
  <si>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</si>
  <si>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</si>
  <si>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</si>
  <si>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</si>
  <si>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</si>
  <si>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</si>
  <si>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</si>
  <si>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</si>
  <si>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</si>
  <si>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</si>
  <si>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</si>
  <si>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</si>
  <si>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</si>
  <si>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</si>
  <si>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</si>
  <si>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</si>
  <si>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</si>
  <si>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</si>
  <si>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</si>
  <si>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</si>
  <si>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</si>
  <si>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</si>
  <si>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</si>
  <si>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</si>
  <si>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</si>
  <si>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</si>
  <si>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</si>
  <si>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</si>
  <si>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</si>
  <si>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</si>
  <si>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</si>
  <si>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</si>
  <si>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</si>
  <si>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</si>
  <si>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</si>
  <si>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</si>
  <si>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</si>
  <si>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</si>
  <si>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</si>
  <si>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</si>
  <si>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</si>
  <si>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</si>
  <si>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</si>
  <si>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</si>
  <si>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</si>
  <si>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</si>
  <si>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</si>
  <si>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</si>
  <si>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</si>
  <si>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</si>
  <si>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</si>
  <si>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</si>
  <si>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</si>
  <si>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</si>
  <si>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</si>
  <si>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</si>
  <si>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</si>
  <si>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</si>
  <si>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</si>
  <si>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</si>
  <si>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</si>
  <si>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</si>
  <si>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</si>
  <si>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</si>
  <si>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</si>
  <si>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</si>
  <si>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</si>
  <si>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</si>
  <si>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</si>
  <si>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</si>
  <si>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</si>
  <si>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</si>
  <si>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</si>
  <si>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</si>
  <si>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</si>
  <si>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</si>
  <si>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</si>
  <si>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</si>
  <si>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</si>
  <si>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</si>
  <si>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</si>
  <si>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</si>
  <si>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</si>
  <si>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</si>
  <si>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</si>
  <si>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</si>
  <si>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</si>
  <si>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</si>
  <si>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</si>
  <si>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</si>
  <si>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</si>
  <si>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</si>
  <si>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</si>
  <si>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</si>
  <si>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</si>
  <si>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</si>
  <si>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</si>
  <si>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</si>
  <si>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</si>
  <si>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</si>
  <si>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</si>
  <si>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</si>
  <si>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</si>
  <si>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</si>
  <si>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</si>
  <si>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</si>
  <si>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</si>
  <si>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</si>
  <si>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</si>
  <si>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</si>
  <si>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</si>
  <si>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</si>
  <si>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</si>
  <si>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</si>
  <si>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</si>
  <si>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</si>
  <si>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</si>
  <si>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</si>
  <si>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</si>
  <si>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</si>
  <si>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</si>
  <si>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</si>
  <si>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</si>
  <si>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</si>
  <si>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</si>
  <si>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</si>
  <si>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</si>
  <si>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</si>
  <si>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</si>
  <si>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</si>
  <si>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</si>
  <si>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</si>
  <si>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</si>
  <si>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</si>
  <si>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</si>
  <si>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</si>
  <si>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</si>
  <si>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</si>
  <si>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</si>
  <si>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</si>
  <si>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</si>
  <si>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</si>
  <si>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</si>
  <si>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</si>
  <si>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</si>
  <si>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</si>
  <si>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</si>
  <si>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</si>
  <si>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</si>
  <si>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</si>
  <si>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</si>
  <si>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</si>
  <si>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</si>
  <si>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</si>
  <si>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</si>
  <si>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</si>
  <si>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</si>
  <si>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</si>
  <si>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</si>
  <si>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</si>
  <si>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</si>
  <si>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</si>
  <si>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</si>
  <si>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</si>
  <si>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</si>
  <si>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</si>
  <si>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</si>
  <si>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</si>
  <si>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</si>
  <si>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</si>
  <si>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</si>
  <si>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</si>
  <si>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</si>
  <si>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</si>
  <si>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</si>
  <si>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</si>
  <si>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</si>
  <si>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</si>
  <si>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</si>
  <si>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</si>
  <si>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</si>
  <si>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</si>
  <si>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</si>
  <si>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</si>
  <si>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</si>
  <si>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</si>
  <si>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</si>
  <si>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</si>
  <si>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</si>
  <si>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</si>
  <si>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</si>
  <si>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</si>
  <si>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</si>
  <si>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</si>
  <si>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</si>
  <si>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</si>
  <si>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</si>
  <si>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</si>
  <si>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</si>
  <si>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</si>
  <si>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</si>
  <si>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</si>
  <si>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</si>
  <si>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</si>
  <si>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</si>
  <si>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</si>
  <si>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</si>
  <si>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</si>
  <si>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</si>
  <si>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</si>
  <si>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</si>
  <si>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</si>
  <si>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</si>
  <si>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</si>
  <si>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</si>
  <si>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</si>
  <si>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</si>
  <si>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</si>
  <si>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</si>
  <si>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</si>
  <si>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</si>
  <si>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</si>
  <si>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</si>
  <si>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</si>
  <si>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</si>
  <si>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</si>
  <si>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</si>
  <si>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</si>
  <si>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</si>
  <si>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</si>
  <si>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</si>
  <si>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</si>
  <si>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</si>
  <si>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</si>
  <si>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</si>
  <si>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</si>
  <si>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</si>
  <si>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</si>
  <si>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</si>
  <si>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</si>
  <si>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</si>
  <si>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</si>
  <si>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</si>
  <si>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</si>
  <si>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</si>
  <si>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</si>
  <si>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</si>
  <si>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</si>
  <si>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</si>
  <si>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</si>
  <si>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</si>
  <si>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</si>
  <si>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</si>
  <si>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</si>
  <si>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</si>
  <si>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</si>
  <si>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</si>
  <si>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</si>
  <si>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</si>
  <si>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</si>
  <si>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</si>
  <si>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</si>
  <si>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</si>
  <si>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</si>
  <si>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</si>
  <si>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</si>
  <si>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</si>
  <si>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</si>
  <si>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</si>
  <si>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</si>
  <si>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</si>
  <si>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</si>
  <si>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</si>
  <si>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</si>
  <si>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</si>
  <si>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</si>
  <si>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</si>
  <si>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</si>
  <si>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</si>
  <si>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</si>
  <si>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</si>
  <si>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</si>
  <si>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</si>
  <si>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</si>
  <si>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</si>
  <si>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</si>
  <si>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</si>
  <si>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</si>
  <si>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</si>
  <si>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</si>
  <si>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</si>
  <si>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</si>
  <si>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</si>
  <si>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</si>
  <si>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</si>
  <si>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</si>
  <si>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</si>
  <si>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</si>
  <si>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</si>
  <si>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</si>
  <si>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</si>
  <si>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</si>
  <si>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</si>
  <si>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</si>
  <si>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</si>
  <si>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</si>
  <si>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</si>
  <si>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</si>
  <si>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</si>
  <si>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</si>
  <si>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</si>
  <si>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</si>
  <si>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</si>
  <si>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</si>
  <si>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</si>
  <si>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</si>
  <si>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</si>
  <si>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</si>
  <si>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</si>
  <si>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</si>
  <si>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</si>
  <si>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</si>
  <si>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</si>
  <si>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</si>
  <si>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</si>
  <si>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</si>
  <si>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</si>
  <si>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</si>
  <si>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</si>
  <si>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</si>
  <si>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</si>
  <si>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</si>
  <si>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</si>
  <si>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</si>
  <si>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</si>
  <si>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</si>
  <si>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</si>
  <si>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</si>
  <si>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</si>
  <si>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</si>
  <si>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</si>
  <si>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</si>
  <si>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</si>
  <si>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</si>
  <si>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</si>
  <si>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</si>
  <si>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</si>
  <si>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</si>
  <si>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</si>
  <si>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</si>
  <si>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</si>
  <si>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</si>
  <si>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</si>
  <si>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</si>
  <si>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</si>
  <si>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</si>
  <si>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</si>
  <si>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</si>
  <si>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</si>
  <si>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</si>
  <si>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</si>
  <si>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</si>
  <si>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</si>
  <si>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</si>
  <si>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</si>
  <si>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</si>
  <si>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</si>
  <si>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</si>
  <si>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</si>
  <si>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</si>
  <si>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</si>
  <si>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</si>
  <si>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</si>
  <si>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</si>
  <si>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</si>
  <si>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</si>
  <si>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</si>
  <si>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</si>
  <si>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</si>
  <si>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</si>
  <si>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</si>
  <si>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</si>
  <si>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</si>
  <si>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</si>
  <si>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</si>
  <si>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</si>
  <si>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</si>
  <si>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</si>
  <si>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</si>
  <si>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</si>
  <si>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</si>
  <si>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</si>
  <si>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</si>
  <si>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</si>
  <si>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</si>
  <si>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</si>
  <si>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</si>
  <si>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</si>
  <si>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</si>
  <si>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</si>
  <si>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</si>
  <si>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</si>
  <si>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</si>
  <si>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</si>
  <si>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</si>
  <si>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</si>
  <si>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</si>
  <si>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</si>
  <si>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</si>
  <si>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</si>
  <si>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</si>
  <si>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</si>
  <si>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</si>
  <si>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</si>
  <si>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</si>
  <si>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</si>
  <si>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</si>
  <si>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</si>
  <si>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</si>
  <si>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</si>
  <si>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</si>
  <si>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</si>
  <si>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</si>
  <si>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</si>
  <si>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</si>
  <si>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</si>
  <si>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</si>
  <si>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</si>
  <si>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</si>
  <si>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</si>
  <si>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</si>
  <si>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</si>
  <si>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</si>
  <si>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</si>
  <si>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</si>
  <si>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</si>
  <si>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</si>
  <si>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</si>
  <si>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</si>
  <si>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</si>
  <si>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</si>
  <si>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</si>
  <si>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</si>
  <si>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</si>
  <si>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</si>
  <si>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</si>
  <si>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</si>
  <si>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</si>
  <si>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</si>
  <si>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</si>
  <si>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</si>
  <si>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</si>
  <si>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</si>
  <si>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</si>
  <si>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</si>
  <si>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</si>
  <si>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</si>
  <si>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</si>
  <si>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</si>
  <si>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</si>
  <si>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</si>
  <si>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</si>
  <si>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</si>
  <si>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</si>
  <si>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</si>
  <si>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</si>
  <si>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</si>
  <si>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</si>
  <si>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</si>
  <si>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</si>
  <si>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</si>
  <si>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</si>
  <si>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</si>
  <si>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</si>
  <si>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</si>
  <si>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</si>
  <si>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</si>
  <si>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</si>
  <si>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</si>
  <si>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</si>
  <si>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</si>
  <si>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</si>
  <si>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</si>
  <si>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</si>
  <si>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</si>
  <si>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</si>
  <si>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</si>
  <si>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</si>
  <si>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</si>
  <si>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</si>
  <si>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</si>
  <si>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</si>
  <si>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</si>
  <si>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</si>
  <si>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</si>
  <si>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</si>
  <si>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</si>
  <si>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</si>
  <si>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</si>
  <si>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</si>
  <si>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</si>
  <si>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</si>
  <si>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</si>
  <si>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</si>
  <si>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</si>
  <si>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</si>
  <si>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</si>
  <si>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</si>
  <si>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</si>
  <si>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</si>
  <si>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</si>
  <si>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</si>
  <si>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</si>
  <si>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</si>
  <si>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</si>
  <si>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</si>
  <si>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</si>
  <si>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</si>
  <si>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</si>
  <si>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</si>
  <si>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</si>
  <si>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</si>
  <si>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</si>
  <si>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</si>
  <si>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</si>
  <si>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</si>
  <si>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</si>
  <si>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</si>
  <si>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</si>
  <si>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</si>
  <si>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</si>
  <si>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</si>
  <si>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</si>
  <si>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</si>
  <si>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</si>
  <si>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</si>
  <si>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</si>
  <si>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</si>
  <si>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</si>
  <si>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</si>
  <si>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</si>
  <si>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</si>
  <si>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</si>
  <si>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</si>
  <si>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</si>
  <si>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</si>
  <si>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</si>
  <si>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</si>
  <si>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</si>
  <si>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</si>
  <si>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</si>
  <si>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</si>
  <si>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</si>
  <si>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</si>
  <si>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</si>
  <si>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</si>
  <si>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</si>
  <si>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</si>
  <si>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</si>
  <si>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</si>
  <si>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</si>
  <si>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</si>
  <si>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</si>
  <si>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</si>
  <si>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</si>
  <si>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</si>
  <si>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</si>
  <si>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</si>
  <si>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</si>
  <si>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</si>
  <si>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</si>
  <si>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</si>
  <si>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</si>
  <si>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</si>
  <si>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</si>
  <si>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</si>
  <si>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</si>
  <si>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</si>
  <si>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</si>
  <si>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</si>
  <si>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</si>
  <si>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</si>
  <si>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</si>
  <si>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</si>
  <si>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</si>
  <si>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</si>
  <si>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</si>
  <si>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</si>
  <si>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</si>
  <si>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</si>
  <si>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</si>
  <si>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</si>
  <si>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</si>
  <si>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</si>
  <si>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</si>
  <si>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</si>
  <si>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</si>
  <si>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</si>
  <si>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</si>
  <si>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</si>
  <si>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</si>
  <si>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</si>
  <si>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</si>
  <si>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</si>
  <si>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</si>
  <si>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</si>
  <si>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</si>
  <si>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</si>
  <si>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</si>
  <si>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</si>
  <si>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</si>
  <si>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</si>
  <si>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</si>
  <si>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</si>
  <si>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</si>
  <si>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</si>
  <si>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</si>
  <si>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</si>
  <si>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</si>
  <si>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</si>
  <si>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</si>
  <si>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</si>
  <si>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</si>
  <si>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</si>
  <si>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</si>
  <si>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</si>
  <si>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</si>
  <si>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</si>
  <si>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</si>
  <si>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</si>
  <si>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</si>
  <si>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</si>
  <si>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</si>
  <si>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</si>
  <si>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</si>
  <si>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</si>
  <si>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</si>
  <si>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</si>
  <si>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</si>
  <si>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</si>
  <si>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</si>
  <si>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</si>
  <si>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</si>
  <si>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</si>
  <si>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</si>
  <si>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</si>
  <si>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</si>
  <si>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</si>
  <si>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</si>
  <si>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</si>
  <si>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</si>
  <si>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</si>
  <si>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</si>
  <si>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</si>
  <si>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</si>
  <si>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</si>
  <si>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</si>
  <si>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</si>
  <si>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</si>
  <si>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</si>
  <si>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</si>
  <si>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</si>
  <si>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</si>
  <si>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</si>
  <si>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</si>
  <si>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</si>
  <si>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</si>
  <si>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</si>
  <si>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</si>
  <si>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</si>
  <si>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</si>
  <si>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</si>
  <si>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</si>
  <si>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</si>
  <si>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</si>
  <si>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</si>
  <si>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</si>
  <si>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</si>
  <si>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</si>
  <si>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</si>
  <si>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</si>
  <si>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</si>
  <si>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</si>
  <si>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</si>
  <si>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</si>
  <si>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</si>
  <si>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</si>
  <si>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</si>
  <si>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</si>
  <si>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</si>
  <si>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</si>
  <si>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</si>
  <si>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</si>
  <si>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</si>
  <si>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</si>
  <si>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</si>
  <si>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</si>
  <si>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</si>
  <si>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</si>
  <si>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</si>
  <si>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</si>
  <si>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</si>
  <si>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</si>
  <si>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</si>
  <si>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</si>
  <si>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</si>
  <si>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</si>
  <si>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</si>
  <si>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</si>
  <si>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</si>
  <si>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</si>
  <si>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</si>
  <si>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</si>
  <si>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</si>
  <si>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</si>
  <si>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</si>
  <si>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</si>
  <si>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</si>
  <si>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</si>
  <si>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</si>
  <si>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</si>
  <si>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</si>
  <si>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</si>
  <si>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</si>
  <si>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</si>
  <si>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</si>
  <si>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</si>
  <si>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</si>
  <si>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</si>
  <si>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</si>
  <si>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</si>
  <si>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</si>
  <si>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</si>
  <si>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</si>
  <si>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</si>
  <si>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</si>
  <si>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</si>
  <si>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</si>
  <si>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</si>
  <si>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</si>
  <si>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</si>
  <si>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</si>
  <si>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</si>
  <si>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</si>
  <si>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</si>
  <si>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</si>
  <si>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</si>
  <si>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</si>
  <si>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</si>
  <si>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</si>
  <si>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</si>
  <si>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</si>
  <si>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</si>
  <si>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</si>
  <si>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</si>
  <si>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</si>
  <si>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</si>
  <si>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</si>
  <si>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</si>
  <si>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</si>
  <si>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</si>
  <si>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</si>
  <si>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</si>
  <si>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</si>
  <si>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</si>
  <si>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</si>
  <si>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</si>
  <si>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</si>
  <si>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</si>
  <si>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</si>
  <si>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</si>
  <si>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</si>
  <si>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</si>
  <si>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</si>
  <si>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</si>
  <si>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</si>
  <si>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</si>
  <si>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</si>
  <si>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</si>
  <si>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</si>
  <si>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</si>
  <si>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</si>
  <si>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</si>
  <si>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</si>
  <si>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</si>
  <si>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</si>
  <si>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</si>
  <si>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</si>
  <si>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</si>
  <si>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</si>
  <si>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</si>
  <si>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</si>
  <si>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</si>
  <si>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</si>
  <si>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</si>
  <si>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</si>
  <si>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</si>
  <si>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</si>
  <si>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</si>
  <si>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</si>
  <si>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</si>
  <si>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</si>
  <si>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</si>
  <si>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</si>
  <si>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</si>
  <si>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</si>
  <si>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</si>
  <si>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</si>
  <si>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</si>
  <si>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</si>
  <si>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</si>
  <si>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</si>
  <si>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</si>
  <si>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</si>
  <si>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</si>
  <si>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</si>
  <si>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</si>
  <si>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</si>
  <si>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</si>
  <si>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</si>
  <si>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</si>
  <si>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</si>
  <si>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</si>
  <si>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</si>
  <si>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</si>
  <si>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</si>
  <si>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</si>
  <si>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</si>
  <si>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</si>
  <si>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</si>
  <si>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</si>
  <si>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</si>
  <si>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</si>
  <si>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</si>
  <si>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</si>
  <si>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</si>
  <si>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</si>
  <si>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</si>
  <si>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</si>
  <si>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</si>
  <si>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</si>
  <si>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</si>
  <si>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</si>
  <si>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</si>
  <si>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</si>
  <si>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</si>
  <si>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</si>
  <si>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</si>
  <si>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</si>
  <si>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</si>
  <si>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</si>
  <si>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</si>
  <si>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</si>
  <si>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</si>
  <si>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</si>
  <si>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</si>
  <si>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</si>
  <si>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</si>
  <si>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</si>
  <si>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</si>
  <si>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</si>
  <si>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</si>
  <si>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</si>
  <si>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</si>
  <si>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</si>
  <si>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</si>
  <si>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</si>
  <si>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</si>
  <si>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</si>
  <si>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</si>
  <si>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</si>
  <si>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</si>
  <si>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</si>
  <si>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</si>
  <si>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</si>
  <si>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</si>
  <si>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</si>
  <si>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</si>
  <si>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</si>
  <si>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</si>
  <si>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</si>
  <si>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</si>
  <si>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</si>
  <si>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</si>
  <si>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</si>
  <si>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</si>
  <si>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</si>
  <si>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</si>
  <si>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</si>
  <si>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</si>
  <si>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</si>
  <si>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</si>
  <si>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</si>
  <si>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</si>
  <si>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</si>
  <si>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</si>
  <si>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</si>
  <si>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</si>
  <si>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</si>
  <si>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</si>
  <si>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</si>
  <si>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</si>
  <si>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</si>
  <si>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</si>
  <si>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</si>
  <si>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</si>
  <si>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</si>
  <si>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</si>
  <si>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</si>
  <si>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</si>
  <si>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</si>
  <si>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</si>
  <si>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</si>
  <si>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</si>
  <si>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</si>
  <si>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</si>
  <si>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</si>
  <si>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</si>
  <si>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</si>
  <si>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</si>
  <si>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</si>
  <si>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</si>
  <si>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</si>
  <si>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</si>
  <si>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</si>
  <si>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</si>
  <si>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</si>
  <si>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</si>
  <si>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</si>
  <si>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</si>
  <si>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</si>
  <si>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</si>
  <si>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</si>
  <si>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</si>
  <si>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</si>
  <si>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</si>
  <si>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</si>
  <si>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</si>
  <si>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</si>
  <si>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</si>
  <si>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</si>
  <si>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</si>
  <si>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</si>
  <si>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</si>
  <si>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</si>
  <si>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</si>
  <si>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</si>
  <si>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</si>
  <si>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</si>
  <si>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</si>
  <si>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</si>
  <si>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</si>
  <si>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</si>
  <si>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</si>
  <si>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</si>
  <si>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</si>
  <si>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</si>
  <si>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</si>
  <si>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</si>
  <si>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</si>
  <si>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</si>
  <si>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</si>
  <si>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</si>
  <si>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</si>
  <si>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</si>
  <si>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</si>
  <si>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</si>
  <si>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</si>
  <si>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</si>
  <si>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</si>
  <si>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</si>
  <si>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</si>
  <si>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</si>
  <si>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</si>
  <si>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</si>
  <si>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</si>
  <si>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</si>
  <si>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</si>
  <si>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</si>
  <si>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</si>
  <si>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</si>
  <si>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</si>
  <si>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</si>
  <si>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</si>
  <si>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</si>
  <si>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</si>
  <si>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</si>
  <si>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</si>
  <si>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</si>
  <si>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</si>
  <si>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</si>
  <si>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</si>
  <si>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</si>
  <si>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</si>
  <si>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</si>
  <si>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</si>
  <si>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</si>
  <si>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</si>
  <si>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</si>
  <si>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</si>
  <si>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</si>
  <si>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</si>
  <si>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</si>
  <si>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</si>
  <si>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</si>
  <si>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</si>
  <si>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</si>
  <si>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</si>
  <si>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</si>
  <si>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</si>
  <si>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</si>
  <si>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</si>
  <si>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</si>
  <si>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</si>
  <si>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</si>
  <si>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</si>
  <si>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</si>
  <si>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</si>
  <si>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</si>
  <si>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</si>
  <si>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</si>
  <si>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</si>
  <si>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</si>
  <si>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</si>
  <si>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</si>
  <si>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</si>
  <si>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</si>
  <si>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</si>
  <si>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</si>
  <si>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</si>
  <si>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</si>
  <si>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</si>
  <si>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</si>
  <si>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</si>
  <si>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</si>
  <si>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</si>
  <si>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</si>
  <si>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</si>
  <si>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</si>
  <si>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</si>
  <si>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</si>
  <si>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</si>
  <si>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</si>
  <si>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</si>
  <si>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</si>
  <si>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</si>
  <si>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</si>
  <si>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</si>
  <si>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</si>
  <si>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</si>
  <si>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</si>
  <si>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</si>
  <si>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</si>
  <si>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</si>
  <si>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</si>
  <si>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</si>
  <si>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</si>
  <si>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</si>
  <si>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</si>
  <si>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</si>
  <si>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</si>
  <si>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</si>
  <si>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</si>
  <si>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</si>
  <si>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</si>
  <si>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</si>
  <si>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</si>
  <si>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</si>
  <si>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</si>
  <si>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</si>
  <si>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</si>
  <si>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</si>
  <si>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</si>
  <si>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</si>
  <si>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</si>
  <si>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</si>
  <si>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</si>
  <si>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</si>
  <si>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</si>
  <si>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</si>
  <si>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</si>
  <si>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</si>
  <si>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</si>
  <si>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</si>
  <si>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</si>
  <si>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</si>
  <si>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</si>
  <si>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</si>
  <si>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</si>
  <si>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</si>
  <si>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</si>
  <si>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</si>
  <si>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</si>
  <si>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</si>
  <si>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</si>
  <si>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</si>
  <si>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</si>
  <si>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</si>
  <si>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</si>
  <si>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</si>
  <si>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</si>
  <si>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</si>
  <si>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</si>
  <si>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</si>
  <si>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</si>
  <si>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</si>
  <si>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</si>
  <si>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</si>
  <si>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</si>
  <si>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</si>
  <si>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</si>
  <si>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</si>
  <si>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</si>
  <si>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</si>
  <si>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</si>
  <si>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</si>
  <si>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</si>
  <si>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</si>
  <si>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</si>
  <si>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</si>
  <si>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</si>
  <si>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</si>
  <si>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</si>
  <si>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</si>
  <si>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</si>
  <si>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</si>
  <si>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</si>
  <si>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</si>
  <si>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</si>
  <si>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</si>
  <si>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</si>
  <si>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</si>
  <si>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</si>
  <si>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</si>
  <si>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</si>
  <si>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</si>
  <si>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</si>
  <si>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</si>
  <si>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</si>
  <si>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</si>
  <si>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</si>
  <si>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</si>
  <si>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</si>
  <si>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</si>
  <si>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</si>
  <si>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</si>
  <si>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</si>
  <si>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</si>
  <si>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</si>
  <si>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</si>
  <si>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</si>
  <si>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</si>
  <si>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</si>
  <si>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</si>
  <si>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</si>
  <si>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</si>
  <si>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</si>
  <si>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</si>
  <si>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</si>
  <si>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</si>
  <si>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</si>
  <si>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</si>
  <si>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</si>
  <si>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</si>
  <si>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</si>
  <si>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</si>
  <si>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</si>
  <si>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</si>
  <si>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</si>
  <si>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</si>
  <si>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</si>
  <si>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</si>
  <si>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</si>
  <si>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</si>
  <si>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</si>
  <si>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</si>
  <si>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</si>
  <si>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</si>
  <si>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</si>
  <si>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</si>
  <si>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</si>
  <si>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</si>
  <si>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</si>
  <si>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</si>
  <si>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</si>
  <si>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</si>
  <si>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</si>
  <si>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</si>
  <si>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</si>
  <si>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</si>
  <si>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</si>
  <si>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</si>
  <si>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</si>
  <si>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</si>
  <si>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</si>
  <si>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</si>
  <si>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</si>
  <si>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</si>
  <si>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</si>
  <si>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</si>
  <si>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</si>
  <si>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</si>
  <si>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</si>
  <si>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</si>
  <si>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</si>
  <si>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</si>
  <si>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</si>
  <si>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</si>
  <si>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</si>
  <si>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</si>
  <si>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</si>
  <si>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</si>
  <si>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</si>
  <si>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</si>
  <si>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</si>
  <si>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</si>
  <si>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</si>
  <si>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</si>
  <si>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</si>
  <si>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</si>
  <si>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</si>
  <si>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</si>
  <si>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</si>
  <si>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</si>
  <si>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</si>
  <si>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</si>
  <si>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</si>
  <si>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</si>
  <si>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</si>
  <si>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</si>
  <si>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</si>
  <si>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</si>
  <si>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</si>
  <si>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</si>
  <si>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</si>
  <si>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</si>
  <si>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</si>
  <si>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</si>
  <si>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</si>
  <si>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</si>
  <si>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</si>
  <si>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</si>
  <si>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</si>
  <si>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</si>
  <si>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</si>
  <si>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</si>
  <si>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</si>
  <si>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</si>
  <si>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</si>
  <si>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</si>
  <si>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</si>
  <si>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</si>
  <si>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</si>
  <si>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</si>
  <si>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</si>
  <si>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</si>
  <si>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</si>
  <si>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</si>
  <si>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</si>
  <si>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</si>
  <si>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</si>
  <si>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</si>
  <si>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</si>
  <si>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</si>
  <si>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</si>
  <si>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</si>
  <si>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</si>
  <si>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</si>
  <si>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</si>
  <si>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</si>
  <si>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</si>
  <si>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</si>
  <si>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</si>
  <si>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</si>
  <si>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</si>
  <si>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</si>
  <si>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</si>
  <si>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</si>
  <si>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</si>
  <si>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</si>
  <si>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</si>
  <si>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</si>
  <si>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</si>
  <si>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</si>
  <si>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</si>
  <si>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</si>
  <si>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</si>
  <si>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</si>
  <si>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</si>
  <si>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</si>
  <si>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</si>
  <si>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</si>
  <si>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</si>
  <si>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</si>
  <si>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</si>
  <si>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</si>
  <si>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</si>
  <si>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</si>
  <si>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</si>
  <si>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</si>
  <si>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</si>
  <si>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</si>
  <si>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</si>
  <si>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</si>
  <si>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</si>
  <si>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</si>
  <si>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</si>
  <si>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</si>
  <si>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</si>
  <si>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</si>
  <si>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</si>
  <si>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</si>
  <si>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</si>
  <si>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</si>
  <si>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</si>
  <si>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</si>
  <si>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</si>
  <si>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</si>
  <si>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</si>
  <si>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</si>
  <si>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</si>
  <si>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</si>
  <si>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</si>
  <si>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</si>
  <si>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</si>
  <si>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</si>
  <si>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</si>
  <si>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</si>
  <si>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</si>
  <si>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</si>
  <si>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</si>
  <si>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</si>
  <si>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</si>
  <si>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</si>
  <si>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</si>
  <si>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</si>
  <si>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</si>
  <si>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</si>
  <si>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</si>
  <si>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</si>
  <si>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</si>
  <si>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</si>
  <si>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</si>
  <si>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</si>
  <si>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</si>
  <si>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</si>
  <si>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</si>
  <si>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</si>
  <si>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</si>
  <si>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</si>
  <si>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</si>
  <si>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</si>
  <si>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</si>
  <si>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</si>
  <si>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</si>
  <si>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</si>
  <si>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</si>
  <si>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</si>
  <si>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</si>
  <si>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</si>
  <si>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</si>
  <si>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</si>
  <si>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</si>
  <si>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</si>
  <si>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</si>
  <si>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</si>
  <si>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</si>
  <si>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</si>
  <si>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</si>
  <si>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</si>
  <si>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</si>
  <si>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</si>
  <si>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</si>
  <si>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</si>
  <si>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</si>
  <si>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</si>
  <si>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</si>
  <si>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</si>
  <si>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</si>
  <si>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</si>
  <si>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</si>
  <si>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</si>
  <si>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</si>
  <si>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</si>
  <si>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</si>
  <si>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</si>
  <si>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</si>
  <si>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</si>
  <si>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</si>
  <si>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</si>
  <si>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</si>
  <si>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</si>
  <si>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</si>
  <si>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</si>
  <si>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</si>
  <si>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</si>
  <si>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</si>
  <si>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</si>
  <si>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</si>
  <si>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</si>
  <si>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</si>
  <si>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</si>
  <si>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</si>
  <si>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</si>
  <si>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</si>
  <si>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</si>
  <si>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</si>
  <si>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</si>
  <si>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</si>
  <si>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</si>
  <si>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</si>
  <si>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</si>
  <si>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</si>
  <si>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</si>
  <si>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</si>
  <si>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</si>
  <si>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</si>
  <si>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</si>
  <si>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</si>
  <si>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</si>
  <si>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</si>
  <si>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</si>
  <si>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</si>
  <si>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</si>
  <si>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</si>
  <si>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</si>
  <si>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</si>
  <si>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</si>
  <si>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</si>
  <si>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</si>
  <si>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</si>
  <si>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</si>
  <si>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</si>
  <si>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</si>
  <si>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</si>
  <si>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</si>
  <si>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</si>
  <si>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</si>
  <si>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</si>
  <si>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</si>
  <si>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</si>
  <si>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</si>
  <si>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</si>
  <si>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</si>
  <si>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</si>
  <si>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</si>
  <si>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</si>
  <si>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</si>
  <si>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</si>
  <si>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</si>
  <si>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</si>
  <si>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</si>
  <si>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</si>
  <si>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</si>
  <si>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</si>
  <si>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</si>
  <si>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</si>
  <si>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</si>
  <si>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</si>
  <si>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</si>
  <si>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</si>
  <si>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</si>
  <si>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</si>
  <si>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</si>
  <si>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</si>
  <si>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</si>
  <si>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</si>
  <si>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</si>
  <si>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</si>
  <si>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</si>
  <si>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</si>
  <si>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</si>
  <si>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</si>
  <si>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</si>
  <si>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</si>
  <si>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</si>
  <si>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</si>
  <si>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</si>
  <si>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</si>
  <si>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</si>
  <si>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</si>
  <si>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</si>
  <si>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</si>
  <si>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</si>
  <si>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</si>
  <si>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</si>
  <si>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</si>
  <si>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</si>
  <si>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</si>
  <si>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</si>
  <si>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</si>
  <si>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</si>
  <si>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</si>
  <si>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</si>
  <si>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</si>
  <si>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</si>
  <si>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</si>
  <si>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</si>
  <si>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</si>
  <si>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</si>
  <si>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</si>
  <si>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</si>
  <si>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</si>
  <si>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</si>
  <si>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</si>
  <si>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</si>
  <si>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</si>
  <si>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</si>
  <si>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</si>
  <si>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</si>
  <si>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</si>
  <si>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</si>
  <si>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</si>
  <si>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</si>
  <si>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</si>
  <si>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</si>
  <si>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</si>
  <si>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</si>
  <si>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</si>
  <si>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</si>
  <si>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</si>
  <si>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</si>
  <si>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</si>
  <si>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</si>
  <si>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</si>
  <si>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</si>
  <si>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</si>
  <si>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</si>
  <si>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</si>
  <si>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</si>
  <si>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</si>
  <si>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</si>
  <si>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</si>
  <si>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</si>
  <si>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</si>
  <si>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</si>
  <si>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</si>
  <si>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</si>
  <si>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</si>
  <si>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</si>
  <si>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</si>
  <si>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</si>
  <si>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</si>
  <si>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</si>
  <si>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</si>
  <si>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</si>
  <si>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</si>
  <si>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</si>
  <si>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</si>
  <si>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</si>
  <si>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</si>
  <si>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</si>
  <si>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</si>
  <si>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</si>
  <si>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</si>
  <si>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</si>
  <si>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</si>
  <si>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</si>
  <si>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</si>
  <si>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</si>
  <si>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</si>
  <si>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</si>
  <si>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</si>
  <si>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</si>
  <si>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</si>
  <si>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</si>
  <si>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</si>
  <si>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</si>
  <si>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</si>
  <si>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</si>
  <si>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</si>
  <si>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</si>
  <si>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</si>
  <si>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</si>
  <si>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</si>
  <si>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</si>
  <si>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</si>
  <si>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</si>
  <si>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</si>
  <si>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</si>
  <si>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</si>
  <si>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</si>
  <si>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</si>
  <si>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</si>
  <si>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</si>
  <si>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</si>
  <si>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</si>
  <si>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</si>
  <si>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</si>
  <si>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</si>
  <si>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</si>
  <si>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</si>
  <si>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</si>
  <si>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</si>
  <si>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</si>
  <si>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</si>
  <si>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</si>
  <si>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</si>
  <si>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</si>
  <si>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</si>
  <si>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</si>
  <si>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</si>
  <si>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</si>
  <si>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</si>
  <si>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</si>
  <si>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</si>
  <si>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</si>
  <si>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</si>
  <si>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</si>
  <si>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</si>
  <si>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</si>
  <si>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</si>
  <si>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</si>
  <si>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</si>
  <si>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</si>
  <si>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</si>
  <si>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</si>
  <si>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</si>
  <si>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</si>
  <si>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</si>
  <si>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</si>
  <si>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</si>
  <si>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</si>
  <si>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</si>
  <si>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</si>
  <si>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</si>
  <si>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</si>
  <si>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</si>
  <si>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</si>
  <si>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</si>
  <si>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</si>
  <si>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</si>
  <si>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</si>
  <si>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</si>
  <si>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</si>
  <si>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</si>
  <si>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</si>
  <si>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</si>
  <si>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</si>
  <si>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</si>
  <si>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</si>
  <si>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</si>
  <si>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</si>
  <si>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</si>
  <si>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</si>
  <si>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</si>
  <si>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</si>
  <si>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</si>
  <si>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</si>
  <si>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</si>
  <si>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</si>
  <si>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</si>
  <si>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</si>
  <si>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</si>
  <si>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</si>
  <si>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</si>
  <si>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</si>
  <si>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</si>
  <si>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</si>
  <si>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</si>
  <si>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</si>
  <si>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</si>
  <si>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</si>
  <si>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</si>
  <si>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</si>
  <si>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</si>
  <si>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</si>
  <si>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</si>
  <si>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</si>
  <si>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</si>
  <si>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</si>
  <si>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</si>
  <si>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</si>
  <si>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</si>
  <si>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</si>
  <si>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</si>
  <si>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</si>
  <si>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</si>
  <si>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</si>
  <si>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</si>
  <si>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</si>
  <si>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</si>
  <si>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</si>
  <si>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</si>
  <si>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</si>
  <si>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</si>
  <si>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</si>
  <si>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</si>
  <si>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</si>
  <si>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</si>
  <si>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</si>
  <si>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</si>
  <si>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</si>
  <si>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</si>
  <si>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</si>
  <si>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</si>
  <si>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</si>
  <si>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</si>
  <si>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</si>
  <si>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</si>
  <si>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</si>
  <si>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</si>
  <si>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</si>
  <si>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</si>
  <si>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</si>
  <si>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</si>
  <si>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</si>
  <si>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</si>
  <si>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</si>
  <si>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</si>
  <si>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</si>
  <si>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</si>
  <si>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</si>
  <si>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</si>
  <si>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</si>
  <si>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</si>
  <si>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</si>
  <si>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</si>
  <si>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</si>
  <si>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</si>
  <si>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</si>
  <si>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</si>
  <si>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</si>
  <si>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</si>
  <si>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</si>
  <si>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</si>
  <si>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</si>
  <si>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</si>
  <si>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</si>
  <si>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</si>
  <si>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</si>
  <si>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</si>
  <si>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</si>
  <si>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</si>
  <si>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</si>
  <si>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</si>
  <si>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</si>
  <si>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</si>
  <si>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</si>
  <si>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</si>
  <si>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</si>
  <si>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</si>
  <si>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</si>
  <si>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</si>
  <si>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</si>
  <si>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</si>
  <si>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</si>
  <si>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</si>
  <si>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</si>
  <si>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</si>
  <si>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</si>
  <si>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</si>
  <si>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</si>
  <si>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</si>
  <si>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</si>
  <si>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</si>
  <si>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</si>
  <si>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</si>
  <si>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</si>
  <si>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</si>
  <si>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</si>
  <si>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</si>
  <si>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</si>
  <si>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</si>
  <si>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</si>
  <si>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</si>
  <si>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</si>
  <si>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</si>
  <si>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</si>
  <si>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</si>
  <si>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</si>
  <si>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</si>
  <si>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</si>
  <si>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</si>
  <si>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</si>
  <si>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</si>
  <si>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</si>
  <si>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</si>
  <si>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</si>
  <si>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</si>
  <si>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</si>
  <si>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</si>
  <si>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</si>
  <si>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</si>
  <si>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</si>
  <si>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</si>
  <si>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</si>
  <si>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</si>
  <si>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</si>
  <si>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</si>
  <si>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</si>
  <si>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</si>
  <si>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</si>
  <si>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</si>
  <si>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</si>
  <si>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</si>
  <si>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</si>
  <si>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</si>
  <si>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</si>
  <si>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</si>
  <si>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</si>
  <si>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</si>
  <si>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</si>
  <si>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</si>
  <si>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</si>
  <si>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</si>
  <si>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</si>
  <si>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</si>
  <si>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</si>
  <si>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</si>
  <si>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</si>
  <si>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</si>
  <si>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</si>
  <si>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</si>
  <si>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</si>
  <si>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</si>
  <si>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</si>
  <si>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</si>
  <si>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</si>
  <si>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</si>
  <si>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</si>
  <si>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</si>
  <si>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</si>
  <si>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</si>
  <si>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</si>
  <si>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</si>
  <si>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</si>
  <si>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</si>
  <si>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</si>
  <si>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</si>
  <si>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</si>
  <si>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</si>
  <si>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</si>
  <si>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</si>
  <si>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</si>
  <si>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</si>
  <si>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</si>
  <si>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</si>
  <si>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</si>
  <si>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</si>
  <si>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</si>
  <si>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</si>
  <si>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</si>
  <si>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</si>
  <si>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</si>
  <si>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</si>
  <si>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</si>
  <si>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</si>
  <si>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</si>
  <si>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</si>
  <si>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</si>
  <si>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</si>
  <si>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</si>
  <si>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</si>
  <si>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</si>
  <si>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</si>
  <si>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</si>
  <si>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</si>
  <si>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</si>
  <si>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</si>
  <si>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</si>
  <si>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</si>
  <si>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</si>
  <si>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</si>
  <si>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</si>
  <si>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</si>
  <si>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</si>
  <si>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</si>
  <si>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</si>
  <si>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</si>
  <si>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</si>
  <si>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</si>
  <si>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</si>
  <si>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</si>
  <si>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</si>
  <si>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</si>
  <si>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</si>
  <si>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</si>
  <si>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</si>
  <si>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</si>
  <si>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</si>
  <si>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</si>
  <si>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</si>
  <si>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</si>
  <si>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</si>
  <si>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</si>
  <si>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</si>
  <si>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</si>
  <si>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</si>
  <si>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</si>
  <si>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</si>
  <si>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</si>
  <si>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</si>
  <si>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</si>
  <si>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</si>
  <si>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</si>
  <si>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</si>
  <si>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</si>
  <si>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</si>
  <si>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</si>
  <si>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</si>
  <si>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</si>
  <si>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</si>
  <si>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</si>
  <si>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</si>
  <si>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</si>
  <si>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</si>
  <si>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</si>
  <si>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</si>
  <si>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</si>
  <si>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</si>
  <si>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</si>
  <si>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</si>
  <si>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</si>
  <si>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</si>
  <si>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</si>
  <si>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</si>
  <si>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</si>
  <si>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</si>
  <si>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</si>
  <si>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</si>
  <si>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</si>
  <si>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</si>
  <si>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</si>
  <si>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</si>
  <si>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</si>
  <si>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</si>
  <si>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</si>
  <si>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</si>
  <si>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</si>
  <si>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</si>
  <si>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</si>
  <si>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</si>
  <si>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</si>
  <si>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</si>
  <si>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</si>
  <si>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</si>
  <si>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</si>
  <si>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</si>
  <si>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</si>
  <si>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</si>
  <si>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</si>
  <si>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</si>
  <si>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</si>
  <si>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</si>
  <si>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</si>
  <si>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</si>
  <si>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</si>
  <si>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</si>
  <si>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</si>
  <si>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</si>
  <si>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</si>
  <si>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</si>
  <si>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</si>
  <si>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</si>
  <si>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</si>
  <si>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</si>
  <si>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</si>
  <si>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</si>
  <si>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</si>
  <si>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</si>
  <si>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</si>
  <si>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</si>
  <si>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</si>
  <si>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</si>
  <si>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</si>
  <si>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</si>
  <si>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</si>
  <si>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</si>
  <si>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</si>
  <si>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</si>
  <si>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</si>
  <si>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</si>
  <si>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</si>
  <si>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</si>
  <si>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</si>
  <si>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</si>
  <si>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</si>
  <si>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</si>
  <si>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</si>
  <si>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</si>
  <si>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</si>
  <si>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</si>
  <si>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</si>
  <si>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</si>
  <si>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</si>
  <si>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</si>
  <si>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</si>
  <si>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</si>
  <si>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</si>
  <si>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</si>
  <si>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</si>
  <si>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</si>
  <si>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</si>
  <si>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</si>
  <si>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</si>
  <si>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</si>
  <si>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</si>
  <si>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</si>
  <si>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</si>
  <si>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</si>
  <si>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</si>
  <si>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</si>
  <si>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</si>
  <si>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</si>
  <si>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</si>
  <si>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</si>
  <si>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</si>
  <si>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</si>
  <si>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</si>
  <si>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</si>
  <si>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</si>
  <si>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</si>
  <si>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</si>
  <si>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</si>
  <si>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</si>
  <si>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</si>
  <si>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</si>
  <si>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</si>
  <si>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</si>
  <si>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</si>
  <si>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</si>
  <si>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</si>
  <si>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</si>
  <si>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</si>
  <si>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</si>
  <si>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</si>
  <si>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</si>
  <si>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</si>
  <si>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</si>
  <si>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</si>
  <si>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</si>
  <si>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</si>
  <si>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</si>
  <si>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</si>
  <si>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</si>
  <si>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</si>
  <si>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</si>
  <si>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</si>
  <si>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</si>
  <si>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</si>
  <si>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</si>
  <si>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</si>
  <si>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</si>
  <si>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</si>
  <si>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</si>
  <si>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</si>
  <si>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</si>
  <si>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</si>
  <si>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</si>
  <si>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</si>
  <si>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</si>
  <si>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</si>
  <si>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</si>
  <si>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</si>
  <si>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</si>
  <si>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</si>
  <si>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</si>
  <si>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</si>
  <si>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</si>
  <si>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</si>
  <si>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</si>
  <si>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</si>
  <si>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</si>
  <si>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</si>
  <si>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</si>
  <si>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</si>
  <si>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</si>
  <si>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</si>
  <si>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</si>
  <si>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</si>
  <si>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</si>
  <si>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</si>
  <si>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</si>
  <si>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</si>
  <si>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</si>
  <si>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</si>
  <si>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</si>
  <si>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</si>
  <si>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</si>
  <si>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</si>
  <si>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</si>
  <si>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</si>
  <si>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</si>
  <si>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</si>
  <si>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</si>
  <si>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</si>
  <si>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</si>
  <si>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</si>
  <si>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</si>
  <si>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</si>
  <si>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</si>
  <si>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</si>
  <si>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</si>
  <si>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</si>
  <si>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</si>
  <si>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</si>
  <si>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</si>
  <si>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</si>
  <si>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</si>
  <si>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</si>
  <si>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</si>
  <si>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</si>
  <si>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</si>
  <si>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</si>
  <si>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</si>
  <si>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</si>
  <si>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</si>
  <si>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</si>
  <si>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</si>
  <si>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</si>
  <si>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</si>
  <si>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</si>
  <si>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</si>
  <si>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</si>
  <si>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</si>
  <si>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</si>
  <si>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</si>
  <si>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</si>
  <si>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</si>
  <si>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</si>
  <si>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</si>
  <si>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</si>
  <si>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</si>
  <si>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</si>
  <si>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</si>
  <si>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</si>
  <si>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</si>
  <si>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</si>
  <si>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</si>
  <si>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</si>
  <si>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</si>
  <si>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</si>
  <si>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</si>
  <si>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</si>
  <si>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</si>
  <si>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</si>
  <si>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</si>
  <si>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</si>
  <si>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</si>
  <si>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</si>
  <si>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</si>
  <si>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</si>
  <si>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</si>
  <si>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</si>
  <si>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</si>
  <si>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</si>
  <si>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</si>
  <si>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</si>
  <si>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</si>
  <si>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</si>
  <si>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</si>
  <si>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</si>
  <si>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</si>
  <si>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</si>
  <si>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</si>
  <si>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</si>
  <si>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</si>
  <si>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</si>
  <si>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</si>
  <si>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</si>
  <si>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</si>
  <si>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</si>
  <si>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</si>
  <si>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</si>
  <si>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</si>
  <si>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</si>
  <si>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</si>
  <si>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</si>
  <si>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</si>
  <si>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</si>
  <si>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</si>
  <si>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</si>
  <si>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</si>
  <si>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</si>
  <si>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</si>
  <si>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</si>
  <si>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</si>
  <si>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</si>
  <si>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</si>
  <si>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</si>
  <si>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</si>
  <si>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</si>
  <si>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</si>
  <si>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</si>
  <si>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</si>
  <si>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</si>
  <si>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</si>
  <si>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</si>
  <si>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</si>
  <si>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</si>
  <si>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</si>
  <si>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</si>
  <si>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</si>
  <si>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</si>
  <si>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</si>
  <si>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</si>
  <si>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</si>
  <si>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</si>
  <si>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</si>
  <si>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</si>
  <si>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</si>
  <si>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</si>
  <si>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</si>
  <si>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</si>
  <si>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</si>
  <si>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</si>
  <si>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</si>
  <si>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</si>
  <si>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</si>
  <si>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</si>
  <si>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</si>
  <si>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</si>
  <si>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</si>
  <si>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</si>
  <si>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</si>
  <si>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</si>
  <si>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</si>
  <si>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</si>
  <si>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</si>
  <si>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</si>
  <si>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</si>
  <si>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</si>
  <si>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</si>
  <si>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</si>
  <si>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</si>
  <si>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</si>
  <si>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</si>
  <si>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</si>
  <si>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</si>
  <si>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</si>
  <si>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</si>
  <si>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</si>
  <si>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</si>
  <si>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</si>
  <si>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</si>
  <si>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</si>
  <si>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</si>
  <si>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</si>
  <si>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</si>
  <si>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</si>
  <si>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</si>
  <si>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</si>
  <si>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</si>
  <si>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</si>
  <si>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</si>
  <si>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</si>
  <si>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</si>
  <si>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</si>
  <si>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</si>
  <si>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</si>
  <si>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</si>
  <si>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</si>
  <si>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</si>
  <si>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</si>
  <si>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</si>
  <si>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</si>
  <si>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</si>
  <si>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</si>
  <si>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</si>
  <si>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</si>
  <si>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</si>
  <si>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</si>
  <si>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</si>
  <si>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</si>
  <si>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</si>
  <si>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</si>
  <si>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</si>
  <si>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</si>
  <si>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</si>
  <si>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</si>
  <si>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</si>
  <si>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</si>
  <si>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</si>
  <si>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</si>
  <si>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</si>
  <si>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</si>
  <si>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</si>
  <si>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</si>
  <si>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</si>
  <si>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</si>
  <si>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</si>
  <si>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</si>
  <si>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</si>
  <si>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</si>
  <si>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</si>
  <si>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</si>
  <si>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</si>
  <si>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</si>
  <si>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</si>
  <si>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</si>
  <si>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</si>
  <si>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</si>
  <si>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</si>
  <si>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</si>
  <si>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</si>
  <si>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</si>
  <si>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</si>
  <si>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</si>
  <si>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</si>
  <si>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</si>
  <si>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</si>
  <si>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</si>
  <si>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</si>
  <si>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</si>
  <si>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</si>
  <si>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</si>
  <si>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</si>
  <si>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</si>
  <si>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</si>
  <si>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</si>
  <si>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</si>
  <si>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</si>
  <si>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</si>
  <si>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</si>
  <si>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</si>
  <si>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</si>
  <si>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</si>
  <si>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</si>
  <si>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</si>
  <si>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</si>
  <si>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</si>
  <si>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</si>
  <si>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</si>
  <si>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</si>
  <si>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</si>
  <si>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</si>
  <si>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</si>
  <si>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</si>
  <si>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</si>
  <si>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</si>
  <si>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</si>
  <si>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</si>
  <si>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</si>
  <si>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</si>
  <si>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</si>
  <si>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</si>
  <si>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</si>
  <si>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</si>
  <si>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</si>
  <si>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</si>
  <si>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</si>
  <si>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</si>
  <si>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</si>
  <si>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</si>
  <si>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</si>
  <si>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</si>
  <si>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</si>
  <si>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</si>
  <si>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</si>
  <si>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</si>
  <si>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</si>
  <si>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</si>
  <si>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</si>
  <si>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</si>
  <si>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</si>
  <si>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</si>
  <si>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</si>
  <si>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</si>
  <si>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</si>
  <si>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</si>
  <si>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</si>
  <si>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</si>
  <si>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</si>
  <si>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</si>
  <si>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</si>
  <si>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</si>
  <si>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</si>
  <si>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</si>
  <si>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</si>
  <si>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</si>
  <si>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</si>
  <si>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</si>
  <si>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</si>
  <si>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</si>
  <si>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</si>
  <si>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</si>
  <si>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</si>
  <si>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</si>
  <si>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</si>
  <si>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</si>
  <si>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</si>
  <si>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</si>
  <si>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</si>
  <si>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</si>
  <si>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</si>
  <si>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</si>
  <si>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</si>
  <si>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</si>
  <si>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</si>
  <si>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</si>
  <si>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</si>
  <si>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</si>
  <si>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</si>
  <si>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</si>
  <si>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</si>
  <si>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</si>
  <si>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</si>
  <si>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</si>
  <si>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</si>
  <si>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</si>
  <si>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</si>
  <si>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</si>
  <si>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</si>
  <si>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</si>
  <si>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</si>
  <si>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</si>
  <si>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</si>
  <si>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</si>
  <si>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</si>
  <si>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</si>
  <si>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</si>
  <si>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</si>
  <si>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</si>
  <si>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</si>
  <si>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</si>
  <si>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</si>
  <si>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</si>
  <si>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</si>
  <si>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</si>
  <si>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</si>
  <si>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</si>
  <si>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</si>
  <si>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</si>
  <si>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</si>
  <si>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</si>
  <si>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</si>
  <si>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</si>
  <si>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</si>
  <si>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</si>
  <si>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</si>
  <si>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</si>
  <si>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</si>
  <si>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</si>
  <si>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</si>
  <si>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</si>
  <si>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</si>
  <si>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</si>
  <si>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</si>
  <si>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</si>
  <si>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</si>
  <si>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</si>
  <si>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</si>
  <si>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</si>
  <si>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</si>
  <si>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</si>
  <si>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</si>
  <si>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</si>
  <si>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</si>
  <si>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</si>
  <si>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</si>
  <si>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</si>
  <si>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</si>
  <si>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</si>
  <si>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</si>
  <si>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</si>
  <si>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</si>
  <si>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</si>
  <si>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</si>
  <si>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</si>
  <si>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</si>
  <si>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</si>
  <si>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</si>
  <si>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</si>
  <si>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</si>
  <si>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</si>
  <si>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</si>
  <si>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</si>
  <si>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</si>
  <si>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</si>
  <si>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</si>
  <si>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</si>
  <si>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</si>
  <si>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</si>
  <si>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</si>
  <si>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</si>
  <si>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</si>
  <si>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</si>
  <si>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</si>
  <si>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</si>
  <si>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</si>
  <si>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</si>
  <si>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</si>
  <si>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</si>
  <si>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</si>
  <si>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</si>
  <si>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</si>
  <si>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</si>
  <si>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</si>
  <si>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</si>
  <si>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</si>
  <si>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</si>
  <si>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</si>
  <si>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</si>
  <si>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</si>
  <si>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</si>
  <si>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</si>
  <si>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</si>
  <si>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</si>
  <si>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</si>
  <si>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</si>
  <si>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</si>
  <si>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</si>
  <si>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</si>
  <si>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</si>
  <si>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</si>
  <si>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</si>
  <si>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</si>
  <si>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</si>
  <si>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</si>
  <si>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</si>
  <si>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</si>
  <si>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</si>
  <si>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</si>
  <si>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</si>
  <si>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</si>
  <si>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</si>
  <si>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</si>
  <si>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</si>
  <si>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</si>
  <si>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</si>
  <si>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</si>
  <si>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</si>
  <si>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</si>
  <si>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</si>
  <si>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</si>
  <si>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</si>
  <si>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</si>
  <si>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</si>
  <si>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</si>
  <si>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</si>
  <si>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</si>
  <si>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</si>
  <si>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</si>
  <si>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</si>
  <si>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</si>
  <si>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</si>
  <si>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</si>
  <si>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</si>
  <si>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</si>
  <si>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</si>
  <si>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</si>
  <si>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</si>
  <si>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</si>
  <si>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</si>
  <si>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</si>
  <si>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</si>
  <si>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</si>
  <si>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</si>
  <si>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</si>
  <si>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</si>
  <si>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</si>
  <si>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</si>
  <si>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</si>
  <si>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</si>
  <si>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</si>
  <si>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</si>
  <si>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</si>
  <si>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</si>
  <si>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</si>
  <si>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</si>
  <si>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</si>
  <si>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</si>
  <si>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</si>
  <si>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</si>
  <si>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</si>
  <si>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</si>
  <si>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</si>
  <si>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</si>
  <si>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</si>
  <si>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</si>
  <si>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</si>
  <si>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</si>
  <si>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</si>
  <si>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</si>
  <si>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</si>
  <si>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</si>
  <si>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</si>
  <si>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</si>
  <si>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</si>
  <si>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</si>
  <si>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</si>
  <si>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</si>
  <si>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</si>
  <si>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</si>
  <si>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</si>
  <si>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</si>
  <si>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</si>
  <si>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</si>
  <si>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</si>
  <si>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</si>
  <si>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</si>
  <si>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</si>
  <si>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</si>
  <si>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</si>
  <si>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</si>
  <si>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</si>
  <si>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</si>
  <si>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</si>
  <si>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</si>
  <si>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</si>
  <si>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</si>
  <si>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</si>
  <si>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</si>
  <si>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</si>
  <si>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</si>
  <si>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</si>
  <si>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</si>
  <si>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</si>
  <si>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</si>
  <si>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</si>
  <si>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</si>
  <si>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</si>
  <si>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</si>
  <si>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</si>
  <si>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</si>
  <si>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</si>
  <si>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</si>
  <si>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</si>
  <si>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</si>
  <si>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</si>
  <si>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</si>
  <si>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</si>
  <si>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</si>
  <si>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</si>
  <si>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</si>
  <si>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</si>
  <si>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</si>
  <si>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</si>
  <si>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</si>
  <si>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</si>
  <si>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</si>
  <si>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</si>
  <si>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</si>
  <si>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</si>
  <si>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</si>
  <si>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</si>
  <si>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</si>
  <si>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</si>
  <si>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</si>
  <si>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</si>
  <si>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</si>
  <si>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</si>
  <si>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</si>
  <si>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</si>
  <si>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</si>
  <si>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</si>
  <si>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</si>
  <si>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</si>
  <si>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</si>
  <si>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</si>
  <si>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</si>
  <si>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</si>
  <si>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</si>
  <si>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</si>
  <si>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</si>
  <si>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</si>
  <si>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</si>
  <si>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</si>
  <si>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</si>
  <si>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</si>
  <si>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</si>
  <si>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</si>
  <si>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</si>
  <si>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</si>
  <si>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</si>
  <si>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</si>
  <si>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</si>
  <si>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</si>
  <si>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</si>
  <si>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</si>
  <si>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</si>
  <si>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</si>
  <si>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</si>
  <si>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</si>
  <si>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</si>
  <si>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</si>
  <si>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</si>
  <si>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</si>
  <si>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</si>
  <si>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</si>
  <si>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</si>
  <si>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</si>
  <si>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</si>
  <si>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</si>
  <si>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</si>
  <si>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</si>
  <si>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</si>
  <si>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</si>
  <si>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</si>
  <si>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</si>
  <si>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</si>
  <si>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</si>
  <si>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</si>
  <si>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</si>
  <si>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</si>
  <si>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</si>
  <si>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</si>
  <si>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</si>
  <si>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</si>
  <si>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</si>
  <si>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</si>
  <si>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</si>
  <si>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</si>
  <si>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</si>
  <si>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</si>
  <si>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</si>
  <si>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</si>
  <si>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</si>
  <si>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</si>
  <si>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</si>
  <si>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</si>
  <si>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</si>
  <si>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</si>
  <si>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</si>
  <si>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</si>
  <si>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</si>
  <si>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</si>
  <si>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</si>
  <si>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</si>
  <si>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</si>
  <si>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</si>
  <si>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</si>
  <si>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</si>
  <si>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</si>
  <si>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</si>
  <si>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</si>
  <si>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</si>
  <si>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</si>
  <si>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</si>
  <si>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</si>
  <si>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</si>
  <si>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</si>
  <si>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</si>
  <si>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</si>
  <si>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</si>
  <si>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</si>
  <si>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</si>
  <si>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</si>
  <si>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</si>
  <si>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</si>
  <si>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</si>
  <si>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</si>
  <si>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</si>
  <si>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</si>
  <si>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</si>
  <si>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</si>
  <si>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</si>
  <si>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</si>
  <si>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</si>
  <si>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</si>
  <si>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</si>
  <si>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</si>
  <si>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</si>
  <si>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</si>
  <si>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</si>
  <si>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</si>
  <si>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</si>
  <si>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</si>
  <si>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</si>
  <si>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</si>
  <si>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</si>
  <si>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</si>
  <si>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</si>
  <si>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</si>
  <si>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</si>
  <si>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</si>
  <si>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</si>
  <si>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</si>
  <si>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</si>
  <si>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</si>
  <si>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</si>
  <si>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</si>
  <si>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</si>
  <si>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</si>
  <si>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</si>
  <si>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</si>
  <si>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</si>
  <si>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</si>
  <si>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</si>
  <si>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</si>
  <si>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</si>
  <si>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</si>
  <si>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</si>
  <si>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</si>
  <si>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</si>
  <si>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</si>
  <si>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</si>
  <si>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</si>
  <si>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</si>
  <si>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</si>
  <si>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</si>
  <si>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</si>
  <si>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</si>
  <si>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</si>
  <si>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</si>
  <si>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</si>
  <si>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</si>
  <si>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</si>
  <si>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</si>
  <si>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</si>
  <si>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</si>
  <si>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</si>
  <si>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</si>
  <si>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</si>
  <si>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</si>
  <si>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</si>
  <si>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</si>
  <si>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</si>
  <si>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</si>
  <si>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</si>
  <si>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</si>
  <si>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</si>
  <si>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</si>
  <si>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</si>
  <si>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</si>
  <si>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</si>
  <si>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</si>
  <si>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</si>
  <si>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</si>
  <si>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</si>
  <si>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</si>
  <si>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</si>
  <si>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</si>
  <si>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</si>
  <si>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</si>
  <si>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</si>
  <si>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</si>
  <si>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</si>
  <si>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</si>
  <si>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</si>
  <si>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</si>
  <si>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</si>
  <si>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</si>
  <si>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</si>
  <si>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</si>
  <si>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</si>
  <si>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</si>
  <si>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</si>
  <si>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</si>
  <si>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</si>
  <si>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</si>
  <si>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</si>
  <si>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</si>
  <si>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</si>
  <si>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</si>
  <si>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</si>
  <si>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</si>
  <si>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</si>
  <si>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</si>
  <si>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</si>
  <si>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</si>
  <si>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</si>
  <si>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</si>
  <si>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</si>
  <si>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</si>
  <si>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</si>
  <si>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</si>
  <si>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</si>
  <si>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</si>
  <si>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</si>
  <si>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</si>
  <si>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</si>
  <si>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</si>
  <si>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</si>
  <si>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</si>
  <si>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</si>
  <si>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</si>
  <si>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</si>
  <si>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</si>
  <si>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</si>
  <si>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</si>
  <si>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</si>
  <si>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</si>
  <si>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</si>
  <si>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</si>
  <si>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</si>
  <si>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</si>
  <si>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</si>
  <si>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</si>
  <si>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</si>
  <si>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</si>
  <si>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</si>
  <si>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</si>
  <si>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</si>
  <si>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</si>
  <si>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</si>
  <si>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</si>
  <si>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</si>
  <si>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</si>
  <si>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</si>
  <si>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</si>
  <si>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</si>
  <si>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</si>
  <si>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</si>
  <si>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</si>
  <si>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</si>
  <si>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</si>
  <si>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</si>
  <si>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</si>
  <si>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</si>
  <si>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</si>
  <si>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</si>
  <si>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</si>
  <si>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</si>
  <si>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</si>
  <si>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</si>
  <si>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</si>
  <si>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</si>
  <si>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</si>
  <si>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</si>
  <si>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</si>
  <si>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</si>
  <si>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</si>
  <si>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</si>
  <si>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</si>
  <si>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</si>
  <si>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</si>
  <si>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</si>
  <si>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</si>
  <si>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</si>
  <si>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</si>
  <si>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</si>
  <si>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</si>
  <si>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</si>
  <si>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</si>
  <si>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</si>
  <si>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</si>
  <si>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</si>
  <si>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</si>
  <si>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</si>
  <si>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</si>
  <si>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</si>
  <si>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</si>
  <si>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</si>
  <si>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</si>
  <si>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</si>
  <si>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</si>
  <si>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</si>
  <si>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</si>
  <si>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</si>
  <si>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</si>
  <si>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</si>
  <si>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</si>
  <si>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</si>
  <si>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</si>
  <si>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</si>
  <si>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</si>
  <si>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</si>
  <si>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</si>
  <si>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</si>
  <si>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</si>
  <si>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</si>
  <si>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</si>
  <si>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</si>
  <si>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</si>
  <si>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</si>
  <si>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</si>
  <si>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</si>
  <si>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</si>
  <si>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</si>
  <si>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</si>
  <si>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</si>
  <si>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</si>
  <si>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</si>
  <si>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</si>
  <si>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</si>
  <si>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</si>
  <si>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</si>
  <si>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</si>
  <si>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</si>
  <si>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</si>
  <si>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</si>
  <si>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</si>
  <si>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</si>
  <si>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</si>
  <si>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</si>
  <si>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</si>
  <si>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</si>
  <si>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</si>
  <si>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</si>
  <si>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</si>
  <si>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</si>
  <si>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</si>
  <si>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</si>
  <si>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</si>
  <si>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</si>
  <si>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</si>
  <si>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</si>
  <si>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</si>
  <si>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</si>
  <si>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</si>
  <si>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</si>
  <si>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</si>
  <si>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</si>
  <si>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</si>
  <si>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</si>
  <si>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</si>
  <si>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</si>
  <si>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</si>
  <si>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</si>
  <si>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</si>
  <si>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</si>
  <si>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</si>
  <si>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</si>
  <si>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</si>
  <si>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</si>
  <si>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</si>
  <si>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</si>
  <si>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</si>
  <si>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</si>
  <si>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</si>
  <si>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</si>
  <si>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</si>
  <si>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</si>
  <si>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</si>
  <si>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</si>
  <si>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</si>
  <si>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</si>
  <si>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</si>
  <si>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</si>
  <si>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</si>
  <si>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</si>
  <si>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</si>
  <si>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</si>
  <si>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</si>
  <si>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</si>
  <si>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</si>
  <si>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</si>
  <si>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</si>
  <si>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</si>
  <si>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</si>
  <si>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</si>
  <si>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</si>
  <si>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</si>
  <si>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</si>
  <si>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</si>
  <si>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</si>
  <si>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</si>
  <si>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</si>
  <si>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</si>
  <si>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</si>
  <si>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</si>
  <si>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</si>
  <si>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</si>
  <si>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</si>
  <si>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</si>
  <si>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</si>
  <si>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</si>
  <si>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</si>
  <si>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</si>
  <si>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</si>
  <si>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</si>
  <si>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</si>
  <si>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</si>
  <si>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</si>
  <si>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</si>
  <si>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</si>
  <si>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</si>
  <si>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</si>
  <si>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</si>
  <si>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</si>
  <si>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</si>
  <si>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</si>
  <si>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</si>
  <si>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</si>
  <si>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</si>
  <si>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</si>
  <si>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</si>
  <si>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</si>
  <si>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</si>
  <si>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</si>
  <si>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</si>
  <si>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</si>
  <si>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</si>
  <si>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</si>
  <si>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</si>
  <si>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</si>
  <si>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</si>
  <si>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</si>
  <si>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</si>
  <si>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</si>
  <si>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</si>
  <si>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</si>
  <si>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</si>
  <si>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</si>
  <si>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</si>
  <si>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</si>
  <si>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</si>
  <si>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</si>
  <si>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</si>
  <si>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</si>
  <si>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</si>
  <si>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</si>
  <si>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</si>
  <si>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</si>
  <si>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</si>
  <si>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</si>
  <si>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</si>
  <si>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</si>
  <si>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</si>
  <si>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</si>
  <si>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</si>
  <si>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</si>
  <si>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</si>
  <si>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</si>
  <si>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</si>
  <si>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</si>
  <si>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</si>
  <si>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</si>
  <si>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</si>
  <si>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</si>
  <si>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</si>
  <si>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</si>
  <si>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</si>
  <si>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</si>
  <si>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</si>
  <si>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</si>
  <si>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</si>
  <si>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</si>
  <si>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</si>
  <si>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</si>
  <si>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</si>
  <si>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</si>
  <si>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</si>
  <si>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</si>
  <si>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</si>
  <si>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</si>
  <si>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</si>
  <si>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</si>
  <si>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</si>
  <si>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</si>
  <si>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</si>
  <si>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</si>
  <si>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</si>
  <si>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</si>
  <si>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</si>
  <si>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</si>
  <si>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</si>
  <si>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</si>
  <si>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</si>
  <si>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</si>
  <si>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</si>
  <si>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</si>
  <si>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</si>
  <si>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</si>
  <si>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</si>
  <si>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</si>
  <si>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</si>
  <si>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</si>
  <si>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</si>
  <si>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</si>
  <si>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</si>
  <si>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</si>
  <si>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</si>
  <si>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</si>
  <si>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</si>
  <si>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</si>
  <si>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</si>
  <si>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</si>
  <si>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</si>
  <si>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</si>
  <si>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</si>
  <si>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</si>
  <si>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</si>
  <si>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</si>
  <si>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</si>
  <si>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</si>
  <si>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</si>
  <si>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</si>
  <si>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</si>
  <si>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</si>
  <si>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</si>
  <si>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</si>
  <si>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</si>
  <si>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</si>
  <si>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</si>
  <si>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</si>
  <si>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</si>
  <si>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</si>
  <si>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</si>
  <si>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</si>
  <si>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</si>
  <si>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</si>
  <si>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</si>
  <si>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</si>
  <si>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</si>
  <si>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</si>
  <si>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</si>
  <si>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</si>
  <si>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</si>
  <si>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</si>
  <si>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</si>
  <si>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</si>
  <si>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</si>
  <si>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</si>
  <si>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</si>
  <si>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</si>
  <si>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</si>
  <si>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</si>
  <si>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</si>
  <si>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</si>
  <si>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</si>
  <si>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</si>
  <si>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</si>
  <si>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</si>
  <si>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</si>
  <si>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</si>
  <si>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</si>
  <si>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</si>
  <si>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</si>
  <si>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</si>
  <si>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</si>
  <si>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</si>
  <si>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</si>
  <si>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</si>
  <si>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</si>
  <si>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</si>
  <si>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</si>
  <si>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</si>
  <si>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</si>
  <si>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</si>
  <si>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</si>
  <si>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</si>
  <si>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</si>
  <si>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</si>
  <si>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</si>
  <si>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</si>
  <si>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</si>
  <si>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</si>
  <si>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</si>
  <si>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</si>
  <si>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</si>
  <si>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</si>
  <si>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</si>
  <si>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</si>
  <si>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</si>
  <si>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</si>
  <si>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</si>
  <si>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</si>
  <si>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</si>
  <si>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</si>
  <si>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</si>
  <si>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</si>
  <si>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</si>
  <si>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</si>
  <si>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</si>
  <si>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</si>
  <si>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</si>
  <si>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</si>
  <si>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</si>
  <si>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</si>
  <si>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</si>
  <si>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</si>
  <si>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</si>
  <si>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</si>
  <si>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</si>
  <si>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</si>
  <si>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</si>
  <si>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</si>
  <si>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</si>
  <si>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</si>
  <si>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</si>
  <si>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</si>
  <si>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</si>
  <si>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</si>
  <si>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</si>
  <si>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</si>
  <si>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</si>
  <si>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</si>
  <si>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</si>
  <si>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</si>
  <si>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</si>
  <si>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</si>
  <si>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</si>
  <si>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</si>
  <si>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</si>
  <si>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</si>
  <si>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</si>
  <si>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</si>
  <si>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</si>
  <si>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</si>
  <si>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</si>
  <si>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</si>
  <si>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</si>
  <si>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</si>
  <si>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</si>
  <si>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</si>
  <si>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</si>
  <si>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</si>
  <si>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</si>
  <si>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</si>
  <si>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</si>
  <si>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</si>
  <si>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</si>
  <si>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</si>
  <si>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</si>
  <si>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</si>
  <si>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</si>
  <si>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</si>
  <si>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</si>
  <si>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</si>
  <si>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</si>
  <si>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</si>
  <si>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</si>
  <si>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</si>
  <si>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</si>
  <si>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</si>
  <si>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</si>
  <si>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</si>
  <si>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</si>
  <si>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</si>
  <si>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</si>
  <si>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</si>
  <si>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</si>
  <si>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</si>
  <si>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</si>
  <si>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</si>
  <si>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</si>
  <si>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</si>
  <si>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</si>
  <si>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</si>
  <si>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</si>
  <si>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</si>
  <si>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</si>
  <si>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</si>
  <si>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</si>
  <si>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</si>
  <si>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</si>
  <si>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</si>
  <si>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</si>
  <si>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</si>
  <si>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</si>
  <si>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</si>
  <si>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</si>
  <si>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</si>
  <si>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</si>
  <si>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</si>
  <si>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</si>
  <si>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</si>
  <si>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</si>
  <si>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</si>
  <si>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</si>
  <si>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</si>
  <si>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</si>
  <si>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</si>
  <si>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</si>
  <si>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</si>
  <si>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</si>
  <si>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</si>
  <si>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</si>
  <si>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</si>
  <si>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</si>
  <si>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</si>
  <si>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</si>
  <si>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</si>
  <si>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</si>
  <si>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</si>
  <si>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</si>
  <si>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</si>
  <si>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</si>
  <si>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</si>
  <si>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</si>
  <si>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</si>
  <si>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</si>
  <si>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</si>
  <si>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</si>
  <si>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</si>
  <si>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</si>
  <si>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</si>
  <si>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</si>
  <si>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</si>
  <si>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</si>
  <si>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</si>
  <si>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</si>
  <si>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</si>
  <si>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</si>
  <si>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</si>
  <si>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</si>
  <si>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</si>
  <si>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</si>
  <si>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</si>
  <si>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</si>
  <si>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</si>
  <si>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</si>
  <si>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</si>
  <si>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</si>
  <si>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</si>
  <si>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</si>
  <si>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</si>
  <si>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</si>
  <si>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</si>
  <si>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</si>
  <si>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</si>
  <si>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</si>
  <si>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</si>
  <si>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</si>
  <si>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</si>
  <si>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</si>
  <si>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</si>
  <si>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</si>
  <si>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</si>
  <si>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</si>
  <si>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</si>
  <si>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</si>
  <si>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</si>
  <si>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</si>
  <si>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</si>
  <si>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</si>
  <si>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</si>
  <si>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</si>
  <si>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</si>
  <si>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</si>
  <si>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</si>
  <si>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</si>
  <si>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</si>
  <si>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</si>
  <si>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</si>
  <si>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</si>
  <si>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</si>
  <si>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</si>
  <si>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</si>
  <si>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</si>
  <si>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</si>
  <si>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</si>
  <si>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</si>
  <si>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</si>
  <si>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</si>
  <si>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</si>
  <si>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</si>
  <si>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</si>
  <si>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</si>
  <si>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</si>
  <si>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</si>
  <si>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</si>
  <si>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</si>
  <si>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</si>
  <si>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</si>
  <si>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</si>
  <si>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</si>
  <si>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</si>
  <si>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</si>
  <si>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</si>
  <si>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</si>
  <si>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</si>
  <si>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</si>
  <si>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</si>
  <si>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</si>
  <si>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</si>
  <si>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</si>
  <si>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</si>
  <si>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</si>
  <si>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</si>
  <si>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</si>
  <si>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</si>
  <si>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</si>
  <si>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</si>
  <si>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</si>
  <si>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</si>
  <si>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</si>
  <si>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</si>
  <si>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</si>
  <si>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</si>
  <si>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</si>
  <si>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</si>
  <si>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</si>
  <si>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</si>
  <si>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</si>
  <si>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</si>
  <si>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</si>
  <si>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</si>
  <si>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</si>
  <si>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</si>
  <si>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</si>
  <si>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</si>
  <si>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</si>
  <si>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</si>
  <si>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</si>
  <si>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</si>
  <si>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</si>
  <si>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</si>
  <si>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</si>
  <si>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</si>
  <si>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</si>
  <si>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</si>
  <si>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</si>
  <si>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</si>
  <si>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</si>
  <si>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</si>
  <si>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</si>
  <si>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</si>
  <si>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</si>
  <si>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</si>
  <si>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</si>
  <si>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</si>
  <si>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</si>
  <si>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</si>
  <si>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</si>
  <si>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</si>
  <si>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</si>
  <si>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</si>
  <si>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</si>
  <si>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</si>
  <si>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</si>
  <si>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</si>
  <si>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</si>
  <si>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</si>
  <si>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</si>
  <si>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</si>
  <si>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</si>
  <si>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</si>
  <si>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</si>
  <si>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</si>
  <si>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</si>
  <si>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</si>
  <si>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</si>
  <si>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</si>
  <si>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</si>
  <si>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</si>
  <si>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</si>
  <si>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</si>
  <si>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</si>
  <si>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</si>
  <si>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</si>
  <si>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</si>
  <si>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</si>
  <si>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</si>
  <si>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</si>
  <si>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</si>
  <si>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</si>
  <si>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</si>
  <si>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</si>
  <si>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</si>
  <si>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</si>
  <si>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</si>
  <si>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</si>
  <si>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</si>
  <si>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</si>
  <si>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</si>
  <si>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</si>
  <si>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</si>
  <si>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</si>
  <si>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</si>
  <si>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</si>
  <si>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</si>
  <si>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</si>
  <si>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</si>
  <si>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</si>
  <si>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</si>
  <si>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</si>
  <si>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</si>
  <si>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</si>
  <si>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</si>
  <si>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</si>
  <si>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</si>
  <si>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</si>
  <si>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</si>
  <si>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</si>
  <si>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</si>
  <si>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</si>
  <si>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</si>
  <si>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</si>
  <si>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</si>
  <si>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</si>
  <si>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</si>
  <si>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</si>
  <si>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</si>
  <si>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</si>
  <si>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</si>
  <si>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</si>
  <si>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</si>
  <si>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</si>
  <si>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</si>
  <si>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</si>
  <si>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</si>
  <si>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</si>
  <si>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</si>
  <si>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</si>
  <si>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</si>
  <si>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</si>
  <si>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</si>
  <si>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</si>
  <si>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</si>
  <si>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</si>
  <si>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</si>
  <si>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</si>
  <si>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</si>
  <si>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</si>
  <si>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</si>
  <si>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</si>
  <si>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</si>
  <si>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</si>
  <si>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</si>
  <si>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</si>
  <si>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</si>
  <si>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</si>
  <si>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</si>
  <si>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</si>
  <si>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</si>
  <si>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</si>
  <si>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</si>
  <si>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</si>
  <si>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</si>
  <si>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</si>
  <si>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</si>
  <si>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</si>
  <si>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</si>
  <si>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</si>
  <si>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</si>
  <si>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</si>
  <si>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</si>
  <si>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</si>
  <si>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</si>
  <si>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</si>
  <si>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</si>
  <si>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</si>
  <si>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</si>
  <si>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</si>
  <si>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</si>
  <si>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</si>
  <si>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</si>
  <si>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</si>
  <si>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</si>
  <si>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</si>
  <si>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</si>
  <si>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</si>
  <si>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</si>
  <si>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</si>
  <si>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</si>
  <si>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</si>
  <si>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</si>
  <si>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</si>
  <si>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</si>
  <si>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</si>
  <si>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</si>
  <si>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</si>
  <si>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</si>
  <si>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</si>
  <si>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</si>
  <si>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</si>
  <si>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</si>
  <si>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</si>
  <si>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</si>
  <si>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</si>
  <si>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</si>
  <si>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</si>
  <si>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</si>
  <si>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</si>
  <si>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</si>
  <si>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</si>
  <si>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</si>
  <si>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</si>
  <si>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</si>
  <si>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</si>
  <si>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</si>
  <si>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</si>
  <si>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</si>
  <si>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</si>
  <si>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</si>
  <si>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</si>
  <si>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</si>
  <si>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</si>
  <si>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</si>
  <si>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</si>
  <si>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</si>
  <si>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</si>
  <si>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</si>
  <si>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</si>
  <si>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</si>
  <si>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</si>
  <si>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</si>
  <si>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</si>
  <si>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</si>
  <si>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</si>
  <si>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</si>
  <si>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</si>
  <si>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</si>
  <si>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</si>
  <si>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</si>
  <si>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</si>
  <si>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</si>
  <si>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</si>
  <si>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</si>
  <si>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</si>
  <si>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</si>
  <si>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</si>
  <si>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</si>
  <si>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</si>
  <si>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</si>
  <si>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</si>
  <si>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</si>
  <si>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</si>
  <si>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</si>
  <si>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</si>
  <si>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</si>
  <si>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</si>
  <si>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</si>
  <si>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</si>
  <si>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</si>
  <si>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</si>
  <si>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</si>
  <si>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</si>
  <si>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</si>
  <si>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</si>
  <si>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</si>
  <si>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</si>
  <si>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</si>
  <si>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</si>
  <si>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</si>
  <si>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</si>
  <si>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</si>
  <si>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</si>
  <si>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</si>
  <si>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</si>
  <si>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</si>
  <si>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</si>
  <si>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</si>
  <si>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</si>
  <si>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</si>
  <si>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</si>
  <si>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</si>
  <si>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</si>
  <si>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</si>
  <si>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</si>
  <si>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</si>
  <si>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</si>
  <si>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</si>
  <si>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</si>
  <si>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</si>
  <si>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</si>
  <si>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</si>
  <si>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</si>
  <si>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</si>
  <si>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</si>
  <si>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</si>
  <si>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</si>
  <si>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</si>
  <si>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</si>
  <si>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</si>
  <si>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</si>
  <si>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</si>
  <si>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</si>
  <si>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</si>
  <si>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</si>
  <si>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</si>
  <si>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</si>
  <si>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</si>
  <si>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</si>
  <si>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</si>
  <si>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</si>
  <si>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</si>
  <si>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</si>
  <si>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</si>
  <si>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</si>
  <si>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</si>
  <si>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</si>
  <si>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</si>
  <si>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</si>
  <si>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</si>
  <si>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</si>
  <si>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</si>
  <si>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</si>
  <si>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</si>
  <si>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</si>
  <si>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</si>
  <si>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</si>
  <si>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</si>
  <si>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</si>
  <si>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</si>
  <si>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</si>
  <si>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</si>
  <si>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</si>
  <si>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</si>
  <si>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</si>
  <si>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</si>
  <si>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</si>
  <si>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</si>
  <si>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</si>
  <si>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</si>
  <si>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</si>
  <si>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</si>
  <si>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</si>
  <si>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</si>
  <si>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</si>
  <si>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</si>
  <si>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</si>
  <si>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</si>
  <si>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</si>
  <si>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</si>
  <si>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</si>
  <si>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</si>
  <si>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</si>
  <si>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</si>
  <si>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</si>
  <si>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</si>
  <si>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</si>
  <si>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</si>
  <si>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</si>
  <si>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</si>
  <si>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</si>
  <si>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</si>
  <si>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</si>
  <si>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</si>
  <si>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</si>
  <si>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</si>
  <si>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</si>
  <si>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</si>
  <si>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</si>
  <si>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</si>
  <si>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</si>
  <si>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</si>
  <si>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</si>
  <si>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</si>
  <si>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</si>
  <si>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</si>
  <si>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</si>
  <si>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</si>
  <si>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</si>
  <si>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</si>
  <si>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</si>
  <si>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</si>
  <si>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</si>
  <si>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</si>
  <si>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</si>
  <si>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</si>
  <si>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</si>
  <si>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</si>
  <si>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</si>
  <si>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</si>
  <si>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</si>
  <si>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</si>
  <si>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</si>
  <si>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</si>
  <si>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</si>
  <si>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</si>
  <si>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</si>
  <si>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</si>
  <si>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</si>
  <si>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</si>
  <si>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</si>
  <si>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</si>
  <si>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</si>
  <si>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</si>
  <si>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</si>
  <si>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</si>
  <si>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</si>
  <si>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</si>
  <si>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</si>
  <si>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</si>
  <si>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</si>
  <si>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</si>
  <si>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</si>
  <si>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</si>
  <si>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</si>
  <si>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</si>
  <si>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</si>
  <si>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</si>
  <si>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</si>
  <si>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</si>
  <si>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</si>
  <si>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</si>
  <si>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</si>
  <si>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</si>
  <si>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</si>
  <si>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</si>
  <si>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</si>
  <si>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</si>
  <si>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</si>
  <si>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</si>
  <si>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</si>
  <si>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</si>
  <si>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</si>
  <si>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</si>
  <si>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</si>
  <si>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</si>
  <si>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</si>
  <si>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</si>
  <si>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</si>
  <si>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</si>
  <si>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</si>
  <si>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</si>
  <si>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</si>
  <si>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</si>
  <si>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</si>
  <si>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</si>
  <si>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</si>
  <si>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</si>
  <si>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</si>
  <si>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</si>
  <si>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</si>
  <si>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</si>
  <si>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</si>
  <si>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</si>
  <si>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</si>
  <si>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</si>
  <si>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</si>
  <si>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</si>
  <si>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</si>
  <si>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</si>
  <si>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</si>
  <si>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</si>
  <si>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</si>
  <si>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</si>
  <si>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</si>
  <si>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</si>
  <si>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</si>
  <si>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</si>
  <si>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</si>
  <si>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</si>
  <si>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</si>
  <si>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</si>
  <si>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</si>
  <si>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</si>
  <si>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</si>
  <si>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</si>
  <si>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</si>
  <si>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</si>
  <si>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</si>
  <si>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</si>
  <si>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</si>
  <si>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</si>
  <si>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</si>
  <si>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</si>
  <si>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</si>
  <si>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</si>
  <si>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</si>
  <si>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</si>
  <si>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</si>
  <si>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</si>
  <si>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</si>
  <si>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</si>
  <si>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</si>
  <si>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</si>
  <si>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</si>
  <si>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</si>
  <si>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</si>
  <si>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</si>
  <si>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</si>
  <si>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</si>
  <si>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</si>
  <si>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</si>
  <si>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</si>
  <si>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</si>
  <si>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</si>
  <si>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</si>
  <si>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</si>
  <si>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</si>
  <si>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</si>
  <si>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</si>
  <si>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</si>
  <si>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</si>
  <si>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</si>
  <si>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</si>
  <si>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</si>
  <si>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</si>
  <si>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</si>
  <si>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</si>
  <si>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</si>
  <si>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</si>
  <si>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</si>
  <si>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</si>
  <si>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</si>
  <si>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</si>
  <si>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</si>
  <si>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</si>
  <si>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</si>
  <si>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</si>
  <si>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</si>
  <si>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</si>
  <si>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</si>
  <si>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</si>
  <si>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</si>
  <si>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</si>
  <si>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</si>
  <si>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</si>
  <si>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</si>
  <si>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</si>
  <si>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</si>
  <si>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</si>
  <si>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</si>
  <si>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</si>
  <si>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</si>
  <si>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</si>
  <si>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</si>
  <si>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</si>
  <si>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</si>
  <si>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</si>
  <si>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</si>
  <si>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</si>
  <si>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</si>
  <si>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</si>
  <si>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</si>
  <si>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</si>
  <si>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</si>
  <si>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</si>
  <si>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</si>
  <si>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</si>
  <si>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</si>
  <si>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</si>
  <si>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</si>
  <si>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</si>
  <si>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</si>
  <si>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</si>
  <si>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</si>
  <si>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</si>
  <si>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</si>
  <si>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</si>
  <si>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</si>
  <si>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</si>
  <si>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</si>
  <si>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</si>
  <si>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</si>
  <si>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</si>
  <si>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</si>
  <si>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</si>
  <si>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</si>
  <si>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</si>
  <si>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</si>
  <si>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</si>
  <si>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</si>
  <si>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</si>
  <si>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</si>
  <si>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</si>
  <si>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</si>
  <si>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</si>
  <si>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</si>
  <si>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</si>
  <si>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</si>
  <si>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</si>
  <si>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</si>
  <si>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</si>
  <si>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</si>
  <si>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</si>
  <si>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</si>
  <si>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</si>
  <si>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</si>
  <si>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</si>
  <si>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</si>
  <si>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</si>
  <si>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</si>
  <si>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</si>
  <si>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</si>
  <si>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</si>
  <si>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</si>
  <si>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</si>
  <si>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</si>
  <si>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</si>
  <si>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</si>
  <si>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</si>
  <si>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</si>
  <si>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</si>
  <si>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</si>
  <si>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</si>
  <si>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</si>
  <si>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</si>
  <si>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</si>
  <si>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</si>
  <si>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</si>
  <si>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</si>
  <si>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</si>
  <si>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</si>
  <si>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</si>
  <si>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</si>
  <si>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</si>
  <si>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</si>
  <si>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</si>
  <si>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</si>
  <si>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</si>
  <si>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</si>
  <si>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</si>
  <si>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</si>
  <si>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</si>
  <si>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</si>
  <si>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</si>
  <si>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</si>
  <si>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</si>
  <si>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</si>
  <si>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</si>
  <si>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</si>
  <si>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</si>
  <si>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</si>
  <si>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</si>
  <si>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</si>
  <si>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</si>
  <si>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</si>
  <si>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</si>
  <si>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</si>
  <si>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</si>
  <si>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</si>
  <si>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</si>
  <si>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</si>
  <si>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</si>
  <si>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</si>
  <si>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</si>
  <si>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</si>
  <si>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</si>
  <si>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</si>
  <si>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</si>
  <si>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</si>
  <si>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</si>
  <si>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</si>
  <si>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</si>
  <si>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</si>
  <si>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</si>
  <si>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</si>
  <si>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</si>
  <si>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</si>
  <si>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</si>
  <si>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</si>
  <si>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</si>
  <si>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</si>
  <si>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</si>
  <si>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</si>
  <si>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</si>
  <si>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</si>
  <si>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</si>
  <si>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</si>
  <si>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</si>
  <si>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</si>
  <si>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</si>
  <si>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</si>
  <si>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</si>
  <si>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</si>
  <si>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</si>
  <si>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</si>
  <si>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</si>
  <si>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</si>
  <si>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</si>
  <si>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</si>
  <si>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</si>
  <si>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</si>
  <si>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</si>
  <si>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</si>
  <si>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</si>
  <si>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</si>
  <si>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</si>
  <si>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</si>
  <si>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</si>
  <si>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</si>
  <si>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</si>
  <si>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</si>
  <si>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</si>
  <si>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</si>
  <si>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</si>
  <si>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</si>
  <si>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</si>
  <si>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</si>
  <si>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</si>
  <si>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</si>
  <si>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</si>
  <si>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</si>
  <si>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</si>
  <si>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</si>
  <si>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</si>
  <si>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</si>
  <si>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</si>
  <si>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</si>
  <si>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</si>
  <si>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</si>
  <si>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</si>
  <si>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</si>
  <si>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</si>
  <si>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</si>
  <si>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</si>
  <si>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</si>
  <si>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</si>
  <si>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</si>
  <si>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</si>
  <si>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</si>
  <si>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</si>
  <si>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</si>
  <si>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</si>
  <si>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</si>
  <si>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</si>
  <si>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</si>
  <si>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</si>
  <si>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</si>
  <si>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</si>
  <si>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</si>
  <si>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</si>
  <si>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</si>
  <si>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</si>
  <si>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</si>
  <si>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</si>
  <si>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</si>
  <si>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</si>
  <si>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</si>
  <si>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</si>
  <si>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</si>
  <si>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</si>
  <si>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</si>
  <si>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</si>
  <si>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</si>
  <si>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</si>
  <si>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</si>
  <si>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</si>
  <si>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</si>
  <si>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</si>
  <si>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</si>
  <si>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</si>
  <si>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</si>
  <si>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</si>
  <si>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</si>
  <si>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</si>
  <si>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</si>
  <si>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</si>
  <si>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</si>
  <si>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</si>
  <si>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</si>
  <si>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</si>
  <si>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</si>
  <si>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</si>
  <si>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</si>
  <si>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</si>
  <si>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</si>
  <si>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</si>
  <si>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</si>
  <si>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</si>
  <si>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</si>
  <si>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</si>
  <si>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</si>
  <si>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</si>
  <si>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</si>
  <si>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</si>
  <si>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</si>
  <si>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</si>
  <si>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</si>
  <si>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</si>
  <si>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</si>
  <si>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</si>
  <si>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</si>
  <si>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</si>
  <si>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</si>
  <si>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</si>
  <si>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</si>
  <si>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</si>
  <si>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</si>
  <si>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</si>
  <si>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</si>
  <si>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</si>
  <si>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</si>
  <si>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</si>
  <si>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</si>
  <si>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</si>
  <si>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</si>
  <si>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</si>
  <si>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</si>
  <si>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</si>
  <si>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</si>
  <si>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</si>
  <si>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</si>
  <si>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</si>
  <si>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</si>
  <si>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</si>
  <si>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</si>
  <si>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</si>
  <si>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</si>
  <si>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</si>
  <si>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</si>
  <si>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</si>
  <si>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</si>
  <si>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</si>
  <si>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</si>
  <si>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</si>
  <si>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</si>
  <si>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</si>
  <si>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</si>
  <si>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</si>
  <si>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</si>
  <si>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</si>
  <si>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</si>
  <si>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</si>
  <si>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</si>
  <si>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</si>
  <si>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</si>
  <si>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</si>
  <si>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</si>
  <si>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</si>
  <si>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</si>
  <si>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</si>
  <si>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</si>
  <si>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</si>
  <si>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</si>
  <si>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</si>
  <si>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</si>
  <si>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</si>
  <si>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</si>
  <si>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</si>
  <si>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</si>
  <si>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</si>
  <si>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</si>
  <si>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</si>
  <si>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</si>
  <si>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</si>
  <si>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</si>
  <si>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</si>
  <si>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</si>
  <si>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</si>
  <si>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</si>
  <si>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</si>
  <si>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</si>
  <si>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</si>
  <si>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</si>
  <si>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</si>
  <si>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</si>
  <si>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</si>
  <si>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</si>
  <si>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</si>
  <si>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</si>
  <si>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</si>
  <si>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</si>
  <si>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</si>
  <si>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</si>
  <si>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</si>
  <si>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</si>
  <si>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</si>
  <si>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</si>
  <si>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</si>
  <si>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</si>
  <si>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</si>
  <si>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</si>
  <si>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</si>
  <si>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</si>
  <si>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</si>
  <si>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</si>
  <si>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</si>
  <si>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</si>
  <si>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</si>
  <si>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</si>
  <si>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</si>
  <si>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</si>
  <si>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</si>
  <si>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</si>
  <si>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</si>
  <si>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</si>
  <si>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</si>
  <si>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</si>
  <si>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</si>
  <si>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</si>
  <si>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</si>
  <si>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</si>
  <si>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</si>
  <si>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</si>
  <si>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</si>
  <si>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</si>
  <si>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</si>
  <si>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</si>
  <si>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</si>
  <si>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</si>
  <si>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</si>
  <si>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</si>
  <si>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</si>
  <si>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</si>
  <si>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</si>
  <si>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</si>
  <si>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</si>
  <si>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</si>
  <si>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</si>
  <si>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</si>
  <si>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</si>
  <si>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</si>
  <si>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</si>
  <si>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</si>
  <si>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</si>
  <si>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</si>
  <si>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</si>
  <si>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</si>
  <si>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</si>
  <si>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</si>
  <si>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</si>
  <si>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</si>
  <si>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</si>
  <si>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</si>
  <si>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</si>
  <si>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</si>
  <si>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</si>
  <si>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</si>
  <si>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</si>
  <si>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</si>
  <si>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</si>
  <si>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</si>
  <si>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</si>
  <si>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</si>
  <si>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</si>
  <si>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</si>
  <si>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</si>
  <si>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</si>
  <si>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</si>
  <si>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</si>
  <si>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</si>
  <si>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</si>
  <si>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</si>
  <si>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</si>
  <si>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</si>
  <si>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</si>
  <si>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</si>
  <si>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</si>
  <si>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</si>
  <si>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</si>
  <si>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</si>
  <si>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</si>
  <si>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</si>
  <si>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</si>
  <si>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</si>
  <si>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</si>
  <si>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</si>
  <si>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</si>
  <si>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</si>
  <si>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</si>
  <si>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</si>
  <si>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</si>
  <si>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</si>
  <si>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</si>
  <si>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</si>
  <si>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</si>
  <si>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</si>
  <si>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</si>
  <si>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</si>
  <si>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</si>
  <si>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</si>
  <si>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</si>
  <si>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</si>
  <si>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</si>
  <si>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</si>
  <si>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</si>
  <si>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</si>
  <si>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</si>
  <si>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</si>
  <si>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</si>
  <si>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</si>
  <si>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</si>
  <si>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</si>
  <si>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</si>
  <si>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</si>
  <si>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</si>
  <si>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</si>
  <si>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</si>
  <si>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</si>
  <si>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</si>
  <si>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</si>
  <si>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</si>
  <si>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</si>
  <si>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</si>
  <si>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</si>
  <si>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</si>
  <si>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</si>
  <si>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</si>
  <si>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</si>
  <si>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</si>
  <si>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</si>
  <si>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</si>
  <si>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</si>
  <si>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</si>
  <si>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</si>
  <si>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</si>
  <si>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</si>
  <si>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</si>
  <si>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</si>
  <si>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</si>
  <si>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</si>
  <si>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</si>
  <si>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</si>
  <si>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</si>
  <si>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</si>
  <si>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</si>
  <si>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</si>
  <si>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</si>
  <si>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</si>
  <si>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</si>
  <si>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</si>
  <si>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</si>
  <si>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</si>
  <si>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</si>
  <si>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</si>
  <si>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</si>
  <si>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</si>
  <si>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</si>
  <si>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</si>
  <si>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</si>
  <si>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</si>
  <si>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</si>
  <si>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</si>
  <si>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</si>
  <si>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</si>
  <si>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</si>
  <si>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</si>
  <si>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</si>
  <si>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</si>
  <si>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</si>
  <si>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</si>
  <si>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</si>
  <si>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</si>
  <si>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</si>
  <si>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</si>
  <si>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</si>
  <si>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</si>
  <si>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</si>
  <si>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</si>
  <si>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</si>
  <si>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</si>
  <si>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</si>
  <si>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</si>
  <si>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</si>
  <si>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</si>
  <si>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</si>
  <si>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</si>
  <si>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</si>
  <si>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</si>
  <si>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</si>
  <si>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</si>
  <si>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</si>
  <si>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</si>
  <si>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</si>
  <si>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</si>
  <si>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</si>
  <si>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</si>
  <si>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</si>
  <si>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</si>
  <si>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</si>
  <si>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</si>
  <si>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</si>
  <si>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</si>
  <si>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</si>
  <si>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</si>
  <si>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</si>
  <si>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</si>
  <si>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</si>
  <si>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</si>
  <si>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</si>
  <si>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</si>
  <si>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</si>
  <si>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</si>
  <si>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</si>
  <si>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</si>
  <si>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</si>
  <si>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</si>
  <si>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</si>
  <si>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</si>
  <si>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</si>
  <si>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</si>
  <si>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</si>
  <si>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</si>
  <si>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</si>
  <si>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</si>
  <si>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</si>
  <si>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</si>
  <si>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</si>
  <si>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</si>
  <si>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</si>
  <si>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</si>
  <si>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</si>
  <si>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</si>
  <si>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</si>
  <si>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</si>
  <si>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</si>
  <si>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</si>
  <si>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</si>
  <si>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</si>
  <si>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</si>
  <si>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</si>
  <si>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</si>
  <si>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</si>
  <si>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</si>
  <si>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</si>
  <si>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</si>
  <si>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</si>
  <si>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</si>
  <si>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</si>
  <si>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</si>
  <si>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</si>
  <si>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</si>
  <si>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</si>
  <si>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</si>
  <si>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</si>
  <si>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</si>
  <si>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</si>
  <si>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</si>
  <si>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</si>
  <si>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</si>
  <si>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</si>
  <si>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</si>
  <si>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</si>
  <si>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</si>
  <si>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</si>
  <si>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</si>
  <si>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</si>
  <si>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</si>
  <si>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</si>
  <si>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</si>
  <si>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</si>
  <si>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</si>
  <si>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</si>
  <si>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</si>
  <si>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</si>
  <si>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</si>
  <si>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</si>
  <si>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</si>
  <si>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</si>
  <si>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</si>
  <si>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</si>
  <si>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</si>
  <si>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</si>
  <si>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</si>
  <si>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</si>
  <si>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</si>
  <si>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</si>
  <si>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</si>
  <si>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</si>
  <si>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</si>
  <si>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</si>
  <si>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</si>
  <si>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</si>
  <si>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</si>
  <si>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</si>
  <si>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</si>
  <si>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</si>
  <si>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</si>
  <si>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</si>
  <si>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</si>
  <si>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</si>
  <si>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</si>
  <si>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</si>
  <si>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</si>
  <si>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</si>
  <si>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</si>
  <si>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</si>
  <si>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</si>
  <si>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</si>
  <si>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</si>
  <si>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</si>
  <si>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</si>
  <si>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</si>
  <si>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</si>
  <si>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</si>
  <si>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</si>
  <si>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</si>
  <si>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</si>
  <si>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</si>
  <si>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</si>
  <si>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</si>
  <si>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</si>
  <si>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</si>
  <si>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</si>
  <si>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</si>
  <si>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</si>
  <si>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</si>
  <si>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</si>
  <si>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</si>
  <si>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</si>
  <si>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</si>
  <si>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</si>
  <si>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</si>
  <si>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</si>
  <si>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</si>
  <si>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</si>
  <si>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</si>
  <si>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</si>
  <si>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</si>
  <si>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</si>
  <si>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</si>
  <si>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</si>
  <si>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</si>
  <si>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</si>
  <si>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</si>
  <si>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</si>
  <si>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</si>
  <si>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</si>
  <si>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</si>
  <si>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</si>
  <si>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</si>
  <si>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</si>
  <si>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</si>
  <si>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</si>
  <si>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</si>
  <si>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</si>
  <si>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</si>
  <si>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</si>
  <si>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</si>
  <si>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</si>
  <si>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</si>
  <si>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</si>
  <si>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</si>
  <si>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</si>
  <si>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</si>
  <si>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</si>
  <si>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</si>
  <si>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</si>
  <si>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</si>
  <si>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</si>
  <si>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</si>
  <si>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</si>
  <si>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</si>
  <si>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</si>
  <si>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</si>
  <si>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</si>
  <si>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</si>
  <si>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</si>
  <si>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</si>
  <si>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</si>
  <si>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</si>
  <si>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</si>
  <si>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</si>
  <si>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</si>
  <si>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</si>
  <si>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</si>
  <si>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</si>
  <si>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</si>
  <si>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</si>
  <si>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</si>
  <si>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</si>
  <si>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</si>
  <si>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</si>
  <si>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</si>
  <si>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</si>
  <si>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</si>
  <si>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</si>
  <si>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</si>
  <si>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</si>
  <si>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</si>
  <si>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</si>
  <si>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</si>
  <si>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</si>
  <si>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</si>
  <si>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</si>
  <si>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</si>
  <si>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</si>
  <si>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</si>
  <si>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</si>
  <si>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</si>
  <si>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</si>
  <si>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</si>
  <si>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</si>
  <si>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</si>
  <si>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</si>
  <si>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</si>
  <si>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</si>
  <si>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</si>
  <si>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</si>
  <si>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</si>
  <si>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</si>
  <si>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</si>
  <si>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</si>
  <si>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</si>
  <si>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</si>
  <si>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</si>
  <si>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</si>
  <si>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</si>
  <si>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</si>
  <si>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</si>
  <si>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</si>
  <si>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</si>
  <si>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</si>
  <si>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</si>
  <si>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</si>
  <si>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</si>
  <si>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</si>
  <si>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</si>
  <si>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</si>
  <si>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</si>
  <si>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</si>
  <si>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</si>
  <si>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</si>
  <si>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</si>
  <si>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</si>
  <si>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</si>
  <si>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</si>
  <si>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</si>
  <si>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</si>
  <si>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</si>
  <si>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</si>
  <si>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</si>
  <si>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</si>
  <si>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</si>
  <si>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</si>
  <si>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</si>
  <si>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</si>
  <si>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</si>
  <si>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</si>
  <si>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</si>
  <si>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</si>
  <si>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</si>
  <si>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</si>
  <si>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</si>
  <si>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</si>
  <si>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</si>
  <si>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</si>
  <si>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</si>
  <si>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</si>
  <si>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</si>
  <si>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</si>
  <si>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</si>
  <si>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</si>
  <si>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</si>
  <si>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</si>
  <si>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</si>
  <si>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</si>
  <si>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</si>
  <si>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</si>
  <si>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</si>
  <si>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</si>
  <si>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</si>
  <si>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</si>
  <si>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</si>
  <si>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</si>
  <si>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</si>
  <si>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</si>
  <si>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</si>
  <si>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</si>
  <si>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</si>
  <si>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</si>
  <si>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</si>
  <si>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</si>
  <si>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</si>
  <si>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</si>
  <si>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</si>
  <si>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</si>
  <si>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</si>
  <si>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</si>
  <si>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</si>
  <si>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</si>
  <si>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</si>
  <si>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</si>
  <si>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</si>
  <si>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</si>
  <si>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</si>
  <si>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</si>
  <si>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</si>
  <si>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</si>
  <si>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</si>
  <si>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</si>
  <si>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</si>
  <si>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</si>
  <si>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</si>
  <si>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</si>
  <si>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</si>
  <si>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</si>
  <si>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</si>
  <si>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</si>
  <si>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</si>
  <si>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</si>
  <si>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</si>
  <si>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</si>
  <si>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</si>
  <si>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</si>
  <si>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</si>
  <si>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</si>
  <si>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</si>
  <si>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</si>
  <si>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</si>
  <si>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</si>
  <si>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</si>
  <si>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</si>
  <si>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</si>
  <si>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</si>
  <si>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</si>
  <si>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</si>
  <si>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</si>
  <si>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</si>
  <si>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</si>
  <si>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</si>
  <si>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</si>
  <si>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</si>
  <si>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</si>
  <si>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</si>
  <si>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</si>
  <si>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</si>
  <si>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</si>
  <si>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</si>
  <si>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</si>
  <si>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</si>
  <si>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</si>
  <si>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</si>
  <si>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</si>
  <si>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</si>
  <si>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</si>
  <si>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</si>
  <si>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</si>
  <si>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</si>
  <si>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</si>
  <si>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</si>
  <si>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</si>
  <si>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</si>
  <si>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</si>
  <si>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</si>
  <si>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</si>
  <si>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</si>
  <si>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</si>
  <si>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</si>
  <si>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</si>
  <si>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</si>
  <si>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</si>
  <si>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</si>
  <si>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</si>
  <si>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</si>
  <si>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</si>
  <si>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</si>
  <si>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</si>
  <si>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</si>
  <si>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</si>
  <si>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</si>
  <si>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</si>
  <si>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</si>
  <si>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</si>
  <si>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</si>
  <si>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</si>
  <si>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</si>
  <si>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</si>
  <si>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</si>
  <si>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</si>
  <si>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</si>
  <si>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</si>
  <si>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</si>
  <si>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</si>
  <si>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</si>
  <si>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</si>
  <si>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</si>
  <si>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</si>
  <si>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</si>
  <si>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</si>
  <si>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</si>
  <si>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</si>
  <si>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</si>
  <si>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</si>
  <si>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</si>
  <si>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</si>
  <si>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</si>
  <si>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</si>
  <si>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</si>
  <si>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</si>
  <si>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</si>
  <si>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</si>
  <si>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</si>
  <si>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</si>
  <si>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</si>
  <si>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</si>
  <si>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</si>
  <si>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</si>
  <si>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</si>
  <si>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</si>
  <si>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</si>
  <si>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</si>
  <si>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</si>
  <si>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</si>
  <si>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</si>
  <si>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</si>
  <si>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</si>
  <si>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</si>
  <si>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</si>
  <si>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</si>
  <si>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</si>
  <si>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</si>
  <si>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</si>
  <si>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</si>
  <si>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</si>
  <si>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</si>
  <si>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</si>
  <si>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</si>
  <si>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</si>
  <si>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</si>
  <si>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</si>
  <si>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</si>
  <si>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</si>
  <si>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</si>
  <si>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</si>
  <si>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</si>
  <si>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</si>
  <si>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</si>
  <si>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</si>
  <si>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</si>
  <si>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</si>
  <si>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</si>
  <si>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</si>
  <si>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</si>
  <si>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</si>
  <si>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</si>
  <si>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</si>
  <si>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</si>
  <si>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</si>
  <si>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</si>
  <si>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</si>
  <si>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</si>
  <si>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</si>
  <si>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</si>
  <si>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</si>
  <si>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</si>
  <si>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</si>
  <si>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</si>
  <si>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</si>
  <si>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</si>
  <si>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</si>
  <si>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</si>
  <si>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</si>
  <si>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</si>
  <si>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</si>
  <si>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</si>
  <si>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</si>
  <si>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</si>
  <si>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</si>
  <si>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</si>
  <si>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</si>
  <si>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</si>
  <si>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</si>
  <si>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</si>
  <si>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</si>
  <si>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</si>
  <si>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</si>
  <si>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</si>
  <si>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</si>
  <si>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</si>
  <si>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</si>
  <si>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</si>
  <si>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</si>
  <si>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</si>
  <si>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</si>
  <si>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</si>
  <si>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</si>
  <si>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</si>
  <si>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</si>
  <si>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</si>
  <si>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</si>
  <si>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</si>
  <si>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</si>
  <si>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</si>
  <si>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</si>
  <si>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</si>
  <si>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</si>
  <si>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</si>
  <si>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</si>
  <si>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</si>
  <si>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</si>
  <si>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</si>
  <si>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</si>
  <si>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</si>
  <si>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</si>
  <si>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</si>
  <si>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</si>
  <si>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</si>
  <si>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</si>
  <si>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</si>
  <si>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</si>
  <si>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</si>
  <si>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</si>
  <si>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</si>
  <si>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</si>
  <si>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</si>
  <si>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</si>
  <si>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</si>
  <si>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</si>
  <si>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</si>
  <si>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</si>
  <si>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</si>
  <si>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</si>
  <si>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</si>
  <si>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</si>
  <si>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</si>
  <si>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</si>
  <si>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</si>
  <si>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</si>
  <si>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</si>
  <si>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</si>
  <si>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</si>
  <si>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</si>
  <si>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</si>
  <si>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</si>
  <si>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</si>
  <si>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</si>
  <si>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</si>
  <si>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</si>
  <si>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</si>
  <si>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</si>
  <si>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</si>
  <si>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</si>
  <si>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</si>
  <si>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</si>
  <si>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</si>
  <si>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</si>
  <si>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</si>
  <si>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</si>
  <si>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</si>
  <si>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</si>
  <si>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</si>
  <si>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</si>
  <si>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</si>
  <si>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</si>
  <si>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</si>
  <si>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</si>
  <si>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</si>
  <si>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</si>
  <si>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</si>
  <si>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</si>
  <si>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</si>
  <si>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</si>
  <si>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</si>
  <si>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</si>
  <si>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</si>
  <si>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</si>
  <si>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</si>
  <si>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</si>
  <si>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</si>
  <si>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</si>
  <si>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</si>
  <si>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</si>
  <si>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</si>
  <si>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</si>
  <si>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</si>
  <si>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</si>
  <si>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</si>
  <si>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</si>
  <si>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</si>
  <si>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</si>
  <si>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</si>
  <si>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</si>
  <si>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</si>
  <si>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</si>
  <si>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</si>
  <si>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</si>
  <si>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</si>
  <si>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</si>
  <si>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</si>
  <si>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</si>
  <si>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</si>
  <si>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</si>
  <si>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</si>
  <si>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</si>
  <si>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</si>
  <si>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</si>
  <si>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</si>
  <si>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</si>
  <si>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</si>
  <si>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</si>
  <si>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</si>
  <si>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</si>
  <si>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</si>
  <si>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</si>
  <si>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</si>
  <si>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</si>
  <si>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</si>
  <si>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</si>
  <si>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</si>
  <si>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</si>
  <si>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</si>
  <si>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</si>
  <si>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</si>
  <si>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</si>
  <si>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</si>
  <si>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</si>
  <si>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</si>
  <si>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</si>
  <si>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</si>
  <si>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</si>
  <si>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</si>
  <si>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</si>
  <si>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</si>
  <si>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</si>
  <si>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</si>
  <si>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</si>
  <si>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</si>
  <si>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</si>
  <si>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</si>
  <si>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</si>
  <si>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</si>
  <si>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</si>
  <si>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</si>
  <si>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</si>
  <si>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</si>
  <si>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</si>
  <si>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</si>
  <si>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</si>
  <si>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</si>
  <si>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</si>
  <si>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</si>
  <si>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</si>
  <si>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</si>
  <si>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</si>
  <si>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</si>
  <si>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</si>
  <si>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</si>
  <si>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</si>
  <si>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</si>
  <si>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</si>
  <si>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</si>
  <si>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</si>
  <si>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</si>
  <si>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</si>
  <si>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</si>
  <si>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</si>
  <si>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</si>
  <si>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</si>
  <si>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</si>
  <si>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</si>
  <si>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</si>
  <si>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</si>
  <si>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</si>
  <si>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</si>
  <si>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</si>
  <si>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</si>
  <si>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</si>
  <si>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</si>
  <si>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</si>
  <si>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</si>
  <si>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</si>
  <si>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</si>
  <si>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</si>
  <si>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</si>
  <si>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</si>
  <si>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</si>
  <si>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</si>
  <si>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</si>
  <si>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</si>
  <si>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</si>
  <si>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</si>
  <si>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</si>
  <si>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</si>
  <si>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</si>
  <si>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</si>
  <si>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</si>
  <si>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</si>
  <si>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</si>
  <si>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</si>
  <si>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</si>
  <si>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</si>
  <si>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</si>
  <si>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</si>
  <si>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</si>
  <si>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</si>
  <si>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</si>
  <si>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</si>
  <si>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</si>
  <si>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</si>
  <si>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</si>
  <si>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</si>
  <si>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</si>
  <si>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</si>
  <si>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</si>
  <si>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</si>
  <si>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</si>
  <si>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</si>
  <si>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</si>
  <si>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</si>
  <si>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</si>
  <si>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</si>
  <si>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</si>
  <si>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</si>
  <si>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</si>
  <si>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</si>
  <si>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</si>
  <si>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</si>
  <si>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</si>
  <si>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</si>
  <si>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</si>
  <si>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</si>
  <si>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</si>
  <si>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</si>
  <si>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</si>
  <si>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</si>
  <si>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</si>
  <si>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</si>
  <si>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</si>
  <si>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</si>
  <si>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</si>
  <si>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</si>
  <si>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</si>
  <si>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</si>
  <si>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</si>
  <si>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</si>
  <si>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</si>
  <si>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</si>
  <si>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</si>
  <si>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</si>
  <si>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</si>
  <si>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</si>
  <si>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</si>
  <si>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</si>
  <si>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</si>
  <si>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</si>
  <si>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</si>
  <si>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</si>
  <si>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</si>
  <si>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</si>
  <si>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</si>
  <si>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</si>
  <si>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</si>
  <si>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</si>
  <si>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</si>
  <si>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</si>
  <si>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</si>
  <si>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</si>
  <si>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</si>
  <si>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</si>
  <si>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</si>
  <si>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</si>
  <si>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</si>
  <si>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</si>
  <si>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</si>
  <si>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</si>
  <si>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</si>
  <si>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</si>
  <si>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</si>
  <si>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</si>
  <si>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</si>
  <si>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</si>
  <si>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</si>
  <si>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</si>
  <si>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</si>
  <si>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</si>
  <si>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</si>
  <si>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</si>
  <si>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</si>
  <si>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</si>
  <si>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</si>
  <si>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</si>
  <si>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</si>
  <si>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</si>
  <si>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</si>
  <si>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</si>
  <si>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</si>
  <si>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</si>
  <si>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</si>
  <si>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</si>
  <si>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</si>
  <si>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</si>
  <si>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</si>
  <si>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</si>
  <si>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</si>
  <si>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</si>
  <si>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</si>
  <si>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</si>
  <si>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</si>
  <si>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</si>
  <si>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</si>
  <si>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</si>
  <si>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</si>
  <si>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</si>
  <si>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</si>
  <si>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</si>
  <si>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</si>
  <si>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</si>
  <si>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</si>
  <si>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</si>
  <si>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</si>
  <si>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</si>
  <si>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</si>
  <si>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</si>
  <si>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</si>
  <si>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</si>
  <si>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</si>
  <si>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</si>
  <si>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</si>
  <si>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</si>
  <si>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</si>
  <si>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</si>
  <si>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</si>
  <si>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</si>
  <si>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</si>
  <si>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</si>
  <si>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</si>
  <si>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</si>
  <si>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</si>
  <si>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</si>
  <si>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</si>
  <si>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</si>
  <si>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</si>
  <si>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</si>
  <si>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</si>
  <si>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</si>
  <si>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</si>
  <si>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</si>
  <si>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</si>
  <si>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</si>
  <si>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</si>
  <si>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</si>
  <si>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</si>
  <si>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</si>
  <si>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</si>
  <si>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</si>
  <si>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</si>
  <si>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</si>
  <si>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</si>
  <si>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</si>
  <si>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</si>
  <si>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</si>
  <si>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</si>
  <si>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</si>
  <si>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</si>
  <si>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</si>
  <si>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</si>
  <si>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</si>
  <si>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</si>
  <si>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</si>
  <si>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</si>
  <si>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</si>
  <si>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</si>
  <si>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</si>
  <si>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</si>
  <si>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</si>
  <si>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</si>
  <si>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</si>
  <si>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</si>
  <si>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</si>
  <si>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</si>
  <si>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</si>
  <si>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</si>
  <si>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</si>
  <si>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</si>
  <si>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</si>
  <si>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</si>
  <si>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</si>
  <si>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</si>
  <si>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</si>
  <si>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</si>
  <si>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</si>
  <si>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</si>
  <si>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</si>
  <si>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</si>
  <si>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</si>
  <si>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</si>
  <si>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</si>
  <si>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</si>
  <si>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</si>
  <si>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</si>
  <si>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</si>
  <si>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</si>
  <si>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</si>
  <si>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</si>
  <si>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</si>
  <si>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</si>
  <si>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</si>
  <si>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</si>
  <si>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</si>
  <si>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</si>
  <si>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</si>
  <si>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</si>
  <si>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</si>
  <si>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</si>
  <si>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</si>
  <si>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</si>
  <si>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</si>
  <si>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</si>
  <si>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</si>
  <si>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</si>
  <si>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</si>
  <si>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</si>
  <si>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</si>
  <si>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</si>
  <si>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</si>
  <si>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</si>
  <si>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</si>
  <si>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</si>
  <si>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</si>
  <si>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</si>
  <si>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</si>
  <si>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</si>
  <si>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</si>
  <si>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</si>
  <si>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</si>
  <si>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</si>
  <si>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</si>
  <si>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</si>
  <si>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</si>
  <si>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</si>
  <si>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</si>
  <si>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</si>
  <si>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</si>
  <si>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</si>
  <si>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</si>
  <si>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</si>
  <si>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</si>
  <si>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</si>
  <si>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</si>
  <si>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</si>
  <si>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</si>
  <si>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</si>
  <si>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</si>
  <si>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</si>
  <si>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</si>
  <si>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</si>
  <si>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</si>
  <si>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</si>
  <si>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</si>
  <si>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</si>
  <si>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</si>
  <si>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</si>
  <si>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</si>
  <si>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</si>
  <si>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</si>
  <si>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</si>
  <si>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</si>
  <si>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</si>
  <si>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</si>
  <si>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</si>
  <si>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</si>
  <si>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</si>
  <si>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</si>
  <si>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</si>
  <si>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</si>
  <si>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</si>
  <si>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</si>
  <si>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</si>
  <si>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</si>
  <si>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</si>
  <si>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</si>
  <si>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</si>
  <si>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</si>
  <si>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</si>
  <si>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</si>
  <si>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</si>
  <si>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</si>
  <si>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</si>
  <si>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</si>
  <si>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</si>
  <si>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</si>
  <si>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</si>
  <si>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</si>
  <si>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</si>
  <si>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</si>
  <si>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</si>
  <si>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</si>
  <si>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</si>
  <si>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</si>
  <si>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</si>
  <si>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</si>
  <si>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</si>
  <si>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</si>
  <si>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</si>
  <si>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</si>
  <si>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</si>
  <si>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</si>
  <si>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</si>
  <si>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</si>
  <si>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</si>
  <si>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</si>
  <si>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</si>
  <si>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</si>
  <si>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</si>
  <si>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</si>
  <si>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</si>
  <si>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</si>
  <si>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</si>
  <si>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</si>
  <si>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</si>
  <si>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</si>
  <si>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</si>
  <si>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</si>
  <si>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</si>
  <si>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</si>
  <si>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</si>
  <si>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</si>
  <si>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</si>
  <si>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</si>
  <si>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</si>
  <si>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</si>
  <si>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</si>
  <si>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</si>
  <si>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</si>
  <si>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</si>
  <si>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</si>
  <si>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</si>
  <si>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</si>
  <si>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</si>
  <si>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</si>
  <si>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</si>
  <si>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</si>
  <si>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</si>
  <si>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</si>
  <si>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</si>
  <si>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</si>
  <si>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</si>
  <si>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</si>
  <si>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</si>
  <si>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</si>
  <si>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</si>
  <si>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</si>
  <si>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</si>
  <si>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</si>
  <si>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</si>
  <si>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</si>
  <si>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</si>
  <si>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</si>
  <si>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</si>
  <si>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</si>
  <si>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</si>
  <si>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</si>
  <si>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</si>
  <si>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</si>
  <si>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</si>
  <si>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</si>
  <si>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</si>
  <si>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</si>
  <si>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</si>
  <si>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</si>
  <si>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</si>
  <si>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</si>
  <si>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</si>
  <si>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</si>
  <si>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</si>
  <si>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</si>
  <si>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</si>
  <si>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</si>
  <si>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</si>
  <si>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</si>
  <si>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</si>
  <si>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</si>
  <si>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</si>
  <si>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</si>
  <si>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</si>
  <si>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</si>
  <si>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</si>
  <si>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</si>
  <si>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</si>
  <si>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</si>
  <si>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</si>
  <si>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</si>
  <si>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</si>
  <si>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</si>
  <si>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</si>
  <si>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</si>
  <si>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</si>
  <si>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</si>
  <si>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</si>
  <si>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</si>
  <si>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</si>
  <si>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</si>
  <si>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</si>
  <si>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</si>
  <si>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</si>
  <si>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</si>
  <si>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</si>
  <si>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</si>
  <si>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</si>
  <si>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</si>
  <si>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</si>
  <si>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</si>
  <si>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</si>
  <si>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</si>
  <si>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</si>
  <si>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</si>
  <si>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</si>
  <si>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</si>
  <si>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</si>
  <si>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</si>
  <si>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</si>
  <si>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</si>
  <si>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</si>
  <si>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</si>
  <si>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</si>
  <si>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</si>
  <si>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</si>
  <si>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</si>
  <si>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</si>
  <si>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</si>
  <si>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</si>
  <si>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</si>
  <si>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</si>
  <si>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</si>
  <si>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</si>
  <si>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</si>
  <si>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</si>
  <si>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</si>
  <si>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</si>
  <si>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</si>
  <si>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</si>
  <si>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</si>
  <si>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</si>
  <si>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</si>
  <si>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</si>
  <si>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</si>
  <si>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</si>
  <si>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</si>
  <si>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</si>
  <si>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</si>
  <si>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</si>
  <si>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</si>
  <si>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</si>
  <si>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</si>
  <si>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</si>
  <si>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</si>
  <si>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</si>
  <si>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</si>
  <si>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</si>
  <si>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</si>
  <si>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</si>
  <si>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</si>
  <si>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</si>
  <si>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</si>
  <si>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</si>
  <si>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</si>
  <si>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</si>
  <si>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</si>
  <si>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</si>
  <si>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</si>
  <si>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</si>
  <si>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</si>
  <si>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</si>
  <si>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</si>
  <si>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</si>
  <si>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</si>
  <si>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</si>
  <si>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</si>
  <si>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</si>
  <si>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</si>
  <si>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</si>
  <si>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</si>
  <si>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</si>
  <si>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</si>
  <si>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</si>
  <si>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</si>
  <si>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</si>
  <si>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</si>
  <si>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</si>
  <si>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</si>
  <si>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</si>
  <si>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</si>
  <si>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</si>
  <si>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</si>
  <si>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</si>
  <si>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</si>
  <si>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</si>
  <si>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</si>
  <si>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</si>
  <si>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</si>
  <si>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</si>
  <si>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</si>
  <si>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</si>
  <si>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</si>
  <si>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</si>
  <si>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</si>
  <si>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</si>
  <si>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</si>
  <si>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</si>
  <si>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</si>
  <si>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</si>
  <si>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</si>
  <si>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</si>
  <si>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</si>
  <si>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</si>
  <si>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</si>
  <si>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</si>
  <si>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</si>
  <si>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</si>
  <si>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</si>
  <si>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</si>
  <si>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</si>
  <si>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</si>
  <si>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</si>
  <si>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</si>
  <si>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</si>
  <si>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</si>
  <si>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</si>
  <si>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</si>
  <si>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</si>
  <si>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</si>
  <si>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</si>
  <si>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</si>
  <si>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</si>
  <si>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</si>
  <si>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</si>
  <si>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</si>
  <si>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</si>
  <si>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</si>
  <si>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</si>
  <si>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</si>
  <si>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</si>
  <si>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</si>
  <si>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</si>
  <si>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</si>
  <si>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</si>
  <si>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</si>
  <si>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</si>
  <si>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</si>
  <si>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</si>
  <si>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</si>
  <si>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</si>
  <si>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</si>
  <si>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</si>
  <si>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</si>
  <si>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</si>
  <si>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</si>
  <si>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</si>
  <si>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</si>
  <si>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</si>
  <si>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</si>
  <si>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</si>
  <si>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</si>
  <si>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</si>
  <si>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</si>
  <si>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</si>
  <si>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</si>
  <si>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</si>
  <si>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</si>
  <si>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</si>
  <si>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</si>
  <si>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</si>
  <si>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</si>
  <si>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</si>
  <si>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</si>
  <si>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</si>
  <si>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</si>
  <si>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</si>
  <si>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</si>
  <si>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</si>
  <si>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</si>
  <si>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</si>
  <si>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</si>
  <si>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</si>
  <si>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</si>
  <si>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</si>
  <si>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</si>
  <si>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</si>
  <si>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</si>
  <si>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</si>
  <si>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</si>
  <si>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</si>
  <si>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</si>
  <si>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</si>
  <si>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</si>
  <si>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</si>
  <si>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</si>
  <si>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</si>
  <si>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</si>
  <si>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</si>
  <si>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</si>
  <si>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</si>
  <si>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</si>
  <si>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</si>
  <si>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</si>
  <si>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</si>
  <si>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</si>
  <si>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</si>
  <si>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</si>
  <si>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</si>
  <si>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</si>
  <si>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</si>
  <si>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</si>
  <si>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</si>
  <si>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</si>
  <si>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</si>
  <si>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</si>
  <si>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</si>
  <si>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</si>
  <si>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</si>
  <si>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</si>
  <si>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</si>
  <si>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</si>
  <si>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</si>
  <si>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</si>
  <si>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</si>
  <si>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</si>
  <si>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</si>
  <si>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</si>
  <si>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</si>
  <si>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</si>
  <si>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</si>
  <si>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</si>
  <si>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</si>
  <si>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</si>
  <si>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</si>
  <si>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</si>
  <si>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</si>
  <si>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</si>
  <si>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</si>
  <si>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</si>
  <si>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</si>
  <si>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</si>
  <si>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</si>
  <si>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</si>
  <si>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</si>
  <si>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</si>
  <si>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</si>
  <si>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</si>
  <si>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</si>
  <si>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</si>
  <si>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</si>
  <si>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</si>
  <si>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</si>
  <si>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</si>
  <si>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</si>
  <si>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</si>
  <si>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</si>
  <si>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</si>
  <si>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</si>
  <si>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</si>
  <si>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</si>
  <si>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</si>
  <si>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</si>
  <si>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</si>
  <si>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</si>
  <si>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</si>
  <si>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</si>
  <si>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</si>
  <si>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</si>
  <si>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</si>
  <si>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</si>
  <si>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</si>
  <si>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</si>
  <si>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</si>
  <si>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</si>
  <si>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</si>
  <si>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</si>
  <si>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</si>
  <si>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</si>
  <si>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</si>
  <si>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</si>
  <si>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</si>
  <si>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</si>
  <si>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</si>
  <si>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</si>
  <si>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</si>
  <si>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</si>
  <si>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</si>
  <si>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</si>
  <si>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</si>
  <si>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</si>
  <si>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</si>
  <si>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</si>
  <si>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</si>
  <si>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</si>
  <si>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</si>
  <si>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</si>
  <si>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</si>
  <si>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</si>
  <si>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</si>
  <si>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</si>
  <si>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</si>
  <si>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</si>
  <si>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</si>
  <si>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</si>
  <si>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</si>
  <si>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</si>
  <si>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</si>
  <si>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</si>
  <si>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</si>
  <si>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</si>
  <si>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</si>
  <si>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</si>
  <si>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</si>
  <si>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</si>
  <si>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</si>
  <si>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</si>
  <si>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</si>
  <si>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</si>
  <si>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</si>
  <si>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</si>
  <si>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</si>
  <si>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</si>
  <si>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</si>
  <si>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</si>
  <si>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</si>
  <si>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</si>
  <si>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</si>
  <si>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</si>
  <si>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</si>
  <si>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</si>
  <si>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</si>
  <si>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</si>
  <si>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</si>
  <si>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</si>
  <si>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</si>
  <si>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</si>
  <si>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</si>
  <si>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</si>
  <si>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</si>
  <si>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</si>
  <si>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</si>
  <si>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</si>
  <si>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</si>
  <si>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</si>
  <si>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</si>
  <si>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</si>
  <si>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</si>
  <si>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</si>
  <si>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</si>
  <si>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</si>
  <si>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</si>
  <si>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</si>
  <si>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</si>
  <si>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</si>
  <si>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</si>
  <si>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</si>
  <si>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</si>
  <si>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</si>
  <si>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</si>
  <si>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</si>
  <si>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</si>
  <si>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</si>
  <si>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</si>
  <si>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</si>
  <si>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</si>
  <si>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</si>
  <si>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</si>
  <si>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</si>
  <si>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</si>
  <si>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</si>
  <si>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</si>
  <si>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</si>
  <si>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</si>
  <si>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</si>
  <si>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</si>
  <si>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</si>
  <si>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</si>
  <si>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</si>
  <si>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</si>
  <si>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</si>
  <si>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</si>
  <si>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</si>
  <si>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</si>
  <si>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</si>
  <si>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</si>
  <si>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</si>
  <si>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</si>
  <si>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</si>
  <si>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</si>
  <si>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</si>
  <si>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</si>
  <si>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</si>
  <si>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</si>
  <si>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</si>
  <si>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</si>
  <si>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</si>
  <si>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</si>
  <si>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</si>
  <si>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</si>
  <si>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</si>
  <si>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</si>
  <si>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</si>
  <si>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</si>
  <si>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</si>
  <si>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</si>
  <si>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</si>
  <si>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</si>
  <si>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</si>
  <si>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</si>
  <si>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</si>
  <si>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</si>
  <si>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</si>
  <si>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</si>
  <si>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</si>
  <si>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</si>
  <si>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</si>
  <si>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</si>
  <si>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</si>
  <si>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</si>
  <si>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</si>
  <si>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</si>
  <si>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</si>
  <si>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</si>
  <si>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</si>
  <si>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</si>
  <si>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</si>
  <si>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</si>
  <si>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</si>
  <si>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</si>
  <si>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</si>
  <si>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</si>
  <si>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</si>
  <si>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</si>
  <si>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</si>
  <si>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</si>
  <si>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</si>
  <si>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</si>
  <si>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</si>
  <si>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</si>
  <si>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</si>
  <si>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</si>
  <si>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</si>
  <si>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</si>
  <si>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</si>
  <si>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</si>
  <si>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</si>
  <si>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</si>
  <si>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</si>
  <si>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</si>
  <si>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</si>
  <si>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</si>
  <si>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</si>
  <si>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</si>
  <si>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</si>
  <si>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</si>
  <si>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</si>
  <si>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</si>
  <si>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</si>
  <si>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</si>
  <si>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</si>
  <si>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</si>
  <si>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</si>
  <si>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</si>
  <si>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</si>
  <si>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</si>
  <si>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</si>
  <si>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</si>
  <si>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</si>
  <si>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</si>
  <si>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</si>
  <si>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</si>
  <si>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</si>
  <si>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</si>
  <si>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</si>
  <si>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</si>
  <si>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</si>
  <si>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</si>
  <si>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</si>
  <si>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</si>
  <si>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</si>
  <si>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</si>
  <si>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</si>
  <si>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</si>
  <si>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</si>
  <si>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</si>
  <si>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</si>
  <si>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</si>
  <si>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</si>
  <si>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</si>
  <si>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</si>
  <si>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</si>
  <si>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</si>
  <si>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</si>
  <si>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</si>
  <si>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</si>
  <si>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</si>
  <si>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</si>
  <si>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</si>
  <si>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</si>
  <si>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</si>
  <si>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</si>
  <si>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</si>
  <si>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</si>
  <si>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</si>
  <si>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</si>
  <si>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</si>
  <si>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</si>
  <si>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</si>
  <si>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</si>
  <si>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</si>
  <si>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</si>
  <si>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</si>
  <si>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</si>
  <si>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</si>
  <si>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</si>
  <si>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</si>
  <si>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</si>
  <si>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</si>
  <si>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</si>
  <si>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</si>
  <si>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</si>
  <si>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</si>
  <si>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</si>
  <si>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</si>
  <si>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</si>
  <si>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</si>
  <si>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</si>
  <si>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</si>
  <si>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</si>
  <si>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</si>
  <si>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</si>
  <si>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</si>
  <si>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</si>
  <si>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</si>
  <si>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</si>
  <si>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</si>
  <si>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</si>
  <si>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</si>
  <si>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</si>
  <si>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</si>
  <si>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</si>
  <si>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</si>
  <si>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</si>
  <si>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</si>
  <si>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</si>
  <si>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</si>
  <si>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</si>
  <si>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</si>
  <si>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</si>
  <si>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</si>
  <si>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</si>
  <si>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</si>
  <si>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</si>
  <si>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</si>
  <si>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</si>
  <si>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</si>
  <si>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</si>
  <si>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</si>
  <si>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</si>
  <si>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</si>
  <si>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</si>
  <si>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</si>
  <si>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</si>
  <si>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</si>
  <si>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</si>
  <si>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</si>
  <si>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</si>
  <si>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</si>
  <si>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</si>
  <si>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</si>
  <si>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</si>
  <si>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</si>
  <si>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</si>
  <si>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</si>
  <si>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</si>
  <si>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</si>
  <si>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</si>
  <si>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</si>
  <si>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</si>
  <si>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</si>
  <si>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</si>
  <si>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</si>
  <si>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</si>
  <si>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</si>
  <si>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</si>
  <si>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</si>
  <si>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</si>
  <si>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</si>
  <si>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</si>
  <si>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</si>
  <si>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</si>
  <si>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</si>
  <si>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</si>
  <si>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</si>
  <si>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</si>
  <si>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</si>
  <si>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</si>
  <si>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</si>
  <si>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</si>
  <si>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</si>
  <si>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</si>
  <si>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</si>
  <si>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</si>
  <si>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</si>
  <si>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</si>
  <si>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</si>
  <si>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</si>
  <si>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</si>
  <si>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</si>
  <si>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</si>
  <si>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</si>
  <si>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</si>
  <si>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</si>
  <si>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</si>
  <si>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</si>
  <si>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</si>
  <si>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</si>
  <si>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</si>
  <si>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</si>
  <si>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</si>
  <si>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</si>
  <si>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</si>
  <si>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</si>
  <si>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</si>
  <si>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</si>
  <si>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</si>
  <si>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</si>
  <si>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</si>
  <si>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</si>
  <si>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</si>
  <si>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</si>
  <si>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</si>
  <si>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</si>
  <si>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</si>
  <si>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</si>
  <si>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</si>
  <si>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</si>
  <si>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</si>
  <si>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</si>
  <si>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</si>
  <si>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</si>
  <si>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</si>
  <si>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</si>
  <si>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</si>
  <si>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</si>
  <si>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</si>
  <si>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</si>
  <si>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</si>
  <si>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</si>
  <si>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</si>
  <si>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</si>
  <si>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</si>
  <si>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</si>
  <si>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</si>
  <si>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</si>
  <si>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</si>
  <si>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</si>
  <si>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</si>
  <si>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</si>
  <si>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</si>
  <si>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</si>
  <si>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</si>
  <si>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</si>
  <si>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</si>
  <si>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</si>
  <si>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</si>
  <si>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</si>
  <si>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</si>
  <si>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</si>
  <si>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</si>
  <si>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</si>
  <si>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</si>
  <si>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</si>
  <si>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</si>
  <si>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</si>
  <si>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</si>
  <si>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</si>
  <si>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</si>
  <si>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</si>
  <si>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</si>
  <si>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</si>
  <si>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</si>
  <si>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</si>
  <si>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</si>
  <si>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</si>
  <si>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</si>
  <si>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</si>
  <si>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</si>
  <si>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</si>
  <si>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</si>
  <si>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</si>
  <si>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</si>
  <si>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</si>
  <si>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</si>
  <si>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</si>
  <si>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</si>
  <si>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</si>
  <si>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</si>
  <si>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</si>
  <si>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</si>
  <si>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</si>
  <si>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</si>
  <si>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</si>
  <si>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</si>
  <si>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</si>
  <si>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</si>
  <si>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</si>
  <si>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</si>
  <si>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</si>
  <si>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</si>
  <si>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</si>
  <si>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</si>
  <si>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</si>
  <si>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</si>
  <si>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</si>
  <si>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</si>
  <si>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</si>
  <si>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</si>
  <si>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</si>
  <si>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</si>
  <si>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</si>
  <si>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</si>
  <si>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</si>
  <si>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</si>
  <si>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</si>
  <si>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</si>
  <si>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</si>
  <si>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</si>
  <si>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</si>
  <si>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</si>
  <si>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</si>
  <si>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</si>
  <si>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</si>
  <si>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</si>
  <si>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</si>
  <si>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</si>
  <si>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</si>
  <si>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</si>
  <si>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</si>
  <si>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</si>
  <si>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</si>
  <si>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</si>
  <si>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</si>
  <si>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</si>
  <si>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</si>
  <si>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</si>
  <si>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</si>
  <si>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</si>
  <si>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</si>
  <si>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</si>
  <si>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</si>
  <si>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</si>
  <si>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</si>
  <si>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</si>
  <si>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</si>
  <si>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</si>
  <si>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</si>
  <si>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</si>
  <si>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</si>
  <si>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</si>
  <si>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</si>
  <si>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</si>
  <si>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</si>
  <si>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</si>
  <si>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</si>
  <si>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</si>
  <si>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</si>
  <si>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</si>
  <si>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</si>
  <si>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</si>
  <si>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</si>
  <si>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</si>
  <si>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</si>
  <si>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</si>
  <si>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</si>
  <si>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</si>
  <si>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</si>
  <si>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</si>
  <si>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</si>
  <si>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</si>
  <si>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</si>
  <si>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</si>
  <si>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</si>
  <si>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</si>
  <si>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</si>
  <si>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</si>
  <si>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</si>
  <si>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</si>
  <si>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</si>
  <si>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</si>
  <si>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</si>
  <si>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</si>
  <si>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</si>
  <si>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</si>
  <si>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</si>
  <si>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</si>
  <si>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</si>
  <si>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</si>
  <si>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</si>
  <si>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</si>
  <si>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</si>
  <si>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</si>
  <si>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</si>
  <si>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</si>
  <si>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</si>
  <si>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</si>
  <si>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</si>
  <si>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</si>
  <si>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</si>
  <si>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</si>
  <si>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</si>
  <si>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</si>
  <si>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</si>
  <si>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</si>
  <si>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</si>
  <si>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</si>
  <si>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</si>
  <si>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</si>
  <si>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</si>
  <si>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</si>
  <si>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</si>
  <si>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</si>
  <si>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</si>
  <si>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</si>
  <si>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</si>
  <si>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</si>
  <si>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</si>
  <si>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</si>
  <si>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</si>
  <si>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</si>
  <si>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</si>
  <si>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</si>
  <si>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</si>
  <si>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</si>
  <si>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</si>
  <si>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</si>
  <si>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</si>
  <si>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</si>
  <si>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</si>
  <si>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</si>
  <si>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</si>
  <si>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</si>
  <si>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</si>
  <si>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</si>
  <si>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</si>
  <si>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</si>
  <si>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</si>
  <si>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</si>
  <si>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</si>
  <si>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</si>
  <si>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</si>
  <si>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</si>
  <si>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</si>
  <si>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</si>
  <si>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</si>
  <si>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</si>
  <si>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</si>
  <si>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</si>
  <si>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</si>
  <si>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</si>
  <si>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</si>
  <si>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</si>
  <si>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</si>
  <si>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</si>
  <si>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</si>
  <si>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</si>
  <si>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</si>
  <si>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</si>
  <si>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</si>
  <si>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</si>
  <si>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</si>
  <si>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</si>
  <si>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</si>
  <si>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</si>
  <si>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</si>
  <si>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</si>
  <si>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</si>
  <si>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</si>
  <si>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</si>
  <si>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</si>
  <si>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</si>
  <si>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</si>
  <si>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</si>
  <si>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</si>
  <si>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</si>
  <si>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</si>
  <si>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</si>
  <si>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</si>
  <si>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</si>
  <si>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</si>
  <si>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</si>
  <si>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</si>
  <si>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</si>
  <si>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</si>
  <si>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</si>
  <si>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</si>
  <si>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</si>
  <si>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</si>
  <si>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</si>
  <si>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</si>
  <si>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</si>
  <si>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</si>
  <si>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</si>
  <si>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</si>
  <si>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</si>
  <si>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</si>
  <si>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</si>
  <si>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</si>
  <si>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</si>
  <si>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</si>
  <si>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</si>
  <si>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</si>
  <si>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</si>
  <si>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</si>
  <si>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</si>
  <si>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</si>
  <si>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</si>
  <si>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</si>
  <si>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</si>
  <si>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</si>
  <si>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</si>
  <si>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</si>
  <si>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</si>
  <si>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</si>
  <si>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</si>
  <si>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</si>
  <si>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</si>
  <si>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</si>
  <si>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</si>
  <si>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</si>
  <si>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</si>
  <si>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</si>
  <si>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</si>
  <si>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</si>
  <si>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</si>
  <si>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</si>
  <si>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</si>
  <si>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</si>
  <si>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</si>
  <si>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</si>
  <si>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</si>
  <si>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</si>
  <si>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</si>
  <si>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</si>
  <si>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</si>
  <si>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</si>
  <si>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</si>
  <si>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</si>
  <si>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</si>
  <si>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</si>
  <si>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</si>
  <si>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</si>
  <si>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</si>
  <si>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</si>
  <si>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</si>
  <si>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</si>
  <si>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</si>
  <si>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</si>
  <si>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</si>
  <si>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</si>
  <si>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</si>
  <si>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</si>
  <si>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</si>
  <si>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</si>
  <si>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</si>
  <si>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</si>
  <si>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</si>
  <si>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</si>
  <si>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</si>
  <si>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</si>
  <si>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</si>
  <si>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</si>
  <si>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</si>
  <si>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</si>
  <si>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</si>
  <si>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</si>
  <si>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</si>
  <si>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</si>
  <si>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</si>
  <si>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</si>
  <si>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</si>
  <si>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</si>
  <si>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</si>
  <si>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</si>
  <si>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</si>
  <si>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</si>
  <si>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</si>
  <si>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</si>
  <si>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</si>
  <si>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</si>
  <si>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</si>
  <si>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</si>
  <si>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</si>
  <si>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</si>
  <si>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</si>
  <si>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</si>
  <si>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</si>
  <si>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</si>
  <si>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</si>
  <si>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</si>
  <si>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</si>
  <si>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</si>
  <si>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</si>
  <si>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</si>
  <si>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</si>
  <si>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</si>
  <si>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</si>
  <si>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</si>
  <si>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</si>
  <si>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</si>
  <si>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</si>
  <si>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</si>
  <si>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</si>
  <si>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</si>
  <si>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</si>
  <si>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</si>
  <si>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</si>
  <si>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</si>
  <si>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</si>
  <si>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</si>
  <si>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</si>
  <si>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</si>
  <si>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</si>
  <si>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</si>
  <si>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</si>
  <si>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</si>
  <si>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</si>
  <si>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</si>
  <si>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</si>
  <si>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</si>
  <si>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</si>
  <si>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</si>
  <si>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</si>
  <si>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</si>
  <si>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</si>
  <si>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</si>
  <si>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</si>
  <si>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</si>
  <si>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</si>
  <si>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</si>
  <si>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</si>
  <si>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</si>
  <si>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</si>
  <si>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</si>
  <si>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</si>
  <si>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</si>
  <si>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</si>
  <si>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</si>
  <si>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</si>
  <si>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</si>
  <si>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</si>
  <si>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</si>
  <si>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</si>
  <si>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</si>
  <si>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</si>
  <si>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</si>
  <si>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</si>
  <si>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</si>
  <si>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</si>
  <si>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</si>
  <si>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</si>
  <si>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</si>
  <si>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</si>
  <si>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</si>
  <si>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</si>
  <si>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</si>
  <si>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</si>
  <si>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</si>
  <si>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</si>
  <si>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</si>
  <si>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</si>
  <si>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</si>
  <si>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</si>
  <si>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</si>
  <si>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</si>
  <si>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</si>
  <si>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</si>
  <si>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</si>
  <si>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</si>
  <si>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</si>
  <si>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</si>
  <si>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</si>
  <si>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</si>
  <si>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</si>
  <si>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</si>
  <si>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</si>
  <si>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</si>
  <si>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</si>
  <si>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</si>
  <si>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</si>
  <si>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</si>
  <si>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</si>
  <si>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</si>
  <si>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</si>
  <si>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</si>
  <si>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</si>
  <si>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</si>
  <si>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</si>
  <si>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</si>
  <si>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</si>
  <si>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</si>
  <si>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</si>
  <si>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</si>
  <si>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</si>
  <si>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</si>
  <si>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</si>
  <si>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</si>
  <si>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</si>
  <si>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</si>
  <si>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</si>
  <si>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</si>
  <si>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</si>
  <si>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</si>
  <si>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</si>
  <si>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</si>
  <si>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</si>
  <si>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</si>
  <si>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</si>
  <si>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</si>
  <si>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</si>
  <si>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</si>
  <si>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</si>
  <si>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</si>
  <si>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</si>
  <si>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</si>
  <si>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</si>
  <si>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</si>
  <si>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</si>
  <si>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</si>
  <si>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</si>
  <si>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</si>
  <si>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</si>
  <si>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</si>
  <si>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</si>
  <si>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</si>
  <si>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</si>
  <si>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</si>
  <si>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</si>
  <si>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</si>
  <si>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</si>
  <si>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</si>
  <si>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</si>
  <si>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</si>
  <si>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</si>
  <si>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</si>
  <si>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</si>
  <si>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</si>
  <si>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</si>
  <si>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</si>
  <si>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</si>
  <si>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</si>
  <si>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</si>
  <si>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</si>
  <si>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</si>
  <si>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</si>
  <si>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</si>
  <si>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</si>
  <si>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</si>
  <si>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</si>
  <si>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</si>
  <si>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</si>
  <si>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</si>
  <si>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</si>
  <si>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</si>
  <si>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</si>
  <si>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</si>
  <si>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</si>
  <si>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</si>
  <si>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</si>
  <si>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</si>
  <si>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</si>
  <si>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</si>
  <si>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</si>
  <si>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</si>
  <si>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</si>
  <si>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</si>
  <si>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</si>
  <si>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</si>
  <si>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</si>
  <si>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</si>
  <si>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</si>
  <si>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</si>
  <si>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</si>
  <si>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</si>
  <si>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</si>
  <si>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</si>
  <si>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</si>
  <si>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</si>
  <si>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</si>
  <si>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</si>
  <si>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</si>
  <si>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</si>
  <si>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</si>
  <si>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</si>
  <si>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</si>
  <si>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</si>
  <si>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</si>
  <si>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</si>
  <si>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</si>
  <si>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</si>
  <si>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</si>
  <si>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</si>
  <si>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</si>
  <si>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</si>
  <si>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</si>
  <si>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</si>
  <si>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</si>
  <si>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</si>
  <si>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</si>
  <si>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</si>
  <si>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</si>
  <si>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</si>
  <si>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</si>
  <si>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</si>
  <si>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</si>
  <si>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</si>
  <si>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</si>
  <si>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</si>
  <si>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</si>
  <si>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</si>
  <si>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</si>
  <si>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</si>
  <si>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</si>
  <si>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</si>
  <si>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</si>
  <si>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</si>
  <si>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</si>
  <si>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</si>
  <si>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</si>
  <si>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</si>
  <si>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</si>
  <si>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</si>
  <si>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</si>
  <si>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</si>
  <si>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</si>
  <si>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</si>
  <si>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</si>
  <si>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</si>
  <si>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</si>
  <si>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</si>
  <si>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</si>
  <si>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</si>
  <si>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</si>
  <si>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</si>
  <si>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</si>
  <si>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</si>
  <si>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</si>
  <si>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</si>
  <si>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</si>
  <si>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</si>
  <si>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</si>
  <si>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</si>
  <si>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</si>
  <si>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</si>
  <si>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</si>
  <si>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</si>
  <si>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</si>
  <si>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</si>
  <si>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</si>
  <si>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</si>
  <si>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</si>
  <si>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</si>
  <si>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</si>
  <si>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</si>
  <si>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</si>
  <si>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</si>
  <si>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</si>
  <si>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</si>
  <si>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</si>
  <si>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</si>
  <si>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</si>
  <si>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</si>
  <si>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</si>
  <si>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</si>
  <si>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</si>
  <si>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</si>
  <si>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</si>
  <si>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</si>
  <si>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</si>
  <si>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</si>
  <si>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</si>
  <si>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</si>
  <si>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</si>
  <si>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</si>
  <si>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</si>
  <si>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</si>
  <si>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</si>
  <si>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</si>
  <si>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</si>
  <si>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</si>
  <si>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</si>
  <si>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</si>
  <si>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</si>
  <si>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</si>
  <si>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</si>
  <si>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</si>
  <si>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</si>
  <si>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</si>
  <si>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</si>
  <si>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</si>
  <si>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</si>
  <si>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</si>
  <si>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</si>
  <si>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</si>
  <si>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</si>
  <si>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</si>
  <si>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</si>
  <si>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</si>
  <si>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</si>
  <si>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</si>
  <si>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</si>
  <si>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</si>
  <si>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</si>
  <si>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</si>
  <si>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</si>
  <si>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</si>
  <si>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</si>
  <si>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</si>
  <si>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</si>
  <si>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</si>
  <si>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</si>
  <si>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</si>
  <si>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</si>
  <si>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</si>
  <si>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</si>
  <si>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</si>
  <si>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</si>
  <si>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</si>
  <si>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</si>
  <si>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</si>
  <si>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</si>
  <si>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</si>
  <si>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</si>
  <si>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</si>
  <si>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</si>
  <si>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</si>
  <si>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</si>
  <si>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</si>
  <si>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</si>
  <si>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</si>
  <si>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</si>
  <si>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</si>
  <si>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</si>
  <si>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</si>
  <si>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</si>
  <si>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</si>
  <si>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</si>
  <si>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</si>
  <si>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</si>
  <si>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</si>
  <si>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</si>
  <si>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</si>
  <si>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</si>
  <si>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</si>
  <si>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</si>
  <si>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</si>
  <si>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</si>
  <si>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</si>
  <si>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</si>
  <si>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</si>
  <si>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</si>
  <si>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</si>
  <si>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</si>
  <si>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</si>
  <si>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</si>
  <si>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</si>
  <si>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</si>
  <si>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</si>
  <si>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</si>
  <si>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</si>
  <si>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</si>
  <si>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</si>
  <si>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</si>
  <si>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</si>
  <si>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</si>
  <si>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</si>
  <si>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</si>
  <si>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</si>
  <si>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</si>
  <si>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</si>
  <si>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</si>
  <si>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</si>
  <si>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</si>
  <si>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</si>
  <si>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</si>
  <si>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</si>
  <si>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</si>
  <si>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</si>
  <si>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</si>
  <si>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</si>
  <si>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</si>
  <si>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</si>
  <si>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</si>
  <si>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</si>
  <si>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</si>
  <si>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</si>
  <si>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</si>
  <si>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</si>
  <si>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</si>
  <si>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</si>
  <si>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</si>
  <si>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</si>
  <si>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</si>
  <si>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</si>
  <si>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</si>
  <si>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</si>
  <si>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</si>
  <si>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</si>
  <si>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</si>
  <si>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</si>
  <si>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</si>
  <si>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</si>
  <si>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</si>
  <si>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</si>
  <si>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</si>
  <si>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</si>
  <si>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</si>
  <si>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</si>
  <si>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</si>
  <si>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</si>
  <si>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</si>
  <si>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</si>
  <si>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</si>
  <si>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</si>
  <si>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</si>
  <si>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</si>
  <si>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</si>
  <si>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</si>
  <si>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</si>
  <si>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</si>
  <si>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</si>
  <si>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</si>
  <si>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</si>
  <si>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</si>
  <si>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</si>
  <si>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</si>
  <si>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</si>
  <si>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</si>
  <si>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</si>
  <si>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</si>
  <si>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</si>
  <si>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</si>
  <si>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</si>
  <si>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</si>
  <si>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</si>
  <si>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</si>
  <si>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</si>
  <si>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</si>
  <si>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</si>
  <si>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</si>
  <si>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</si>
  <si>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</si>
  <si>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</si>
  <si>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</si>
  <si>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</si>
  <si>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</si>
  <si>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</si>
  <si>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</si>
  <si>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</si>
  <si>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</si>
  <si>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</si>
  <si>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</si>
  <si>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</si>
  <si>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</si>
  <si>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</si>
  <si>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</si>
  <si>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</si>
  <si>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</si>
  <si>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</si>
  <si>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</si>
  <si>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</si>
  <si>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</si>
  <si>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</si>
  <si>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</si>
  <si>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</si>
  <si>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</si>
  <si>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</si>
  <si>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</si>
  <si>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</si>
  <si>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</si>
  <si>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</si>
  <si>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</si>
  <si>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</si>
  <si>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</si>
  <si>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</si>
  <si>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</si>
  <si>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</si>
  <si>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</si>
  <si>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</si>
  <si>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</si>
  <si>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</si>
  <si>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</si>
  <si>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</si>
  <si>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</si>
  <si>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</si>
  <si>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</si>
  <si>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</si>
  <si>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</si>
  <si>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</si>
  <si>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</si>
  <si>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</si>
  <si>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</si>
  <si>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</si>
  <si>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</si>
  <si>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</si>
  <si>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</si>
  <si>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</si>
  <si>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</si>
  <si>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</si>
  <si>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</si>
  <si>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</si>
  <si>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</si>
  <si>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</si>
  <si>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</si>
  <si>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</si>
  <si>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</si>
  <si>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</si>
  <si>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</si>
  <si>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</si>
  <si>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</si>
  <si>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</si>
  <si>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</si>
  <si>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</si>
  <si>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</si>
  <si>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</si>
  <si>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</si>
  <si>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</si>
  <si>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</si>
  <si>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</si>
  <si>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</si>
  <si>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</si>
  <si>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</si>
  <si>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</si>
  <si>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</si>
  <si>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</si>
  <si>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</si>
  <si>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</si>
  <si>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</si>
  <si>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</si>
  <si>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</si>
  <si>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</si>
  <si>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</si>
  <si>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</si>
  <si>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</si>
  <si>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</si>
  <si>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</si>
  <si>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</si>
  <si>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</si>
  <si>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</si>
  <si>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</si>
  <si>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</si>
  <si>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</si>
  <si>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</si>
  <si>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</si>
  <si>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</si>
  <si>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</si>
  <si>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</si>
  <si>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</si>
  <si>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</si>
  <si>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</si>
  <si>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</si>
  <si>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</si>
  <si>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</si>
  <si>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</si>
  <si>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</si>
  <si>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</si>
  <si>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</si>
  <si>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</si>
  <si>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</si>
  <si>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</si>
  <si>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</si>
  <si>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</si>
  <si>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</si>
  <si>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</si>
  <si>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</si>
  <si>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</si>
  <si>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</si>
  <si>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</si>
  <si>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</si>
  <si>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</si>
  <si>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</si>
  <si>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</si>
  <si>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</si>
  <si>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</si>
  <si>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</si>
  <si>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</si>
  <si>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</si>
  <si>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</si>
  <si>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</si>
  <si>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</si>
  <si>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</si>
  <si>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</si>
  <si>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</si>
  <si>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</si>
  <si>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</si>
  <si>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</si>
  <si>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</si>
  <si>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</si>
  <si>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</si>
  <si>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</si>
  <si>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</si>
  <si>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</si>
  <si>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</si>
  <si>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</si>
  <si>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</si>
  <si>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</si>
  <si>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</si>
  <si>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</si>
  <si>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</si>
  <si>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</si>
  <si>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</si>
  <si>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</si>
  <si>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</si>
  <si>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</si>
  <si>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</si>
  <si>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</si>
  <si>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</si>
  <si>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</si>
  <si>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</si>
  <si>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</si>
  <si>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</si>
  <si>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</si>
  <si>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</si>
  <si>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</si>
  <si>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</si>
  <si>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</si>
  <si>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</si>
  <si>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</si>
  <si>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</si>
  <si>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</si>
  <si>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</si>
  <si>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</si>
  <si>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</si>
  <si>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</si>
  <si>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</si>
  <si>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</si>
  <si>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</si>
  <si>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</si>
  <si>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</si>
  <si>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</si>
  <si>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</si>
  <si>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</si>
  <si>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</si>
  <si>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</si>
  <si>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</si>
  <si>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</si>
  <si>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</si>
  <si>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</si>
  <si>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</si>
  <si>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</si>
  <si>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</si>
  <si>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</si>
  <si>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</si>
  <si>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</si>
  <si>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</si>
  <si>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</si>
  <si>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</si>
  <si>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</si>
  <si>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</si>
  <si>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</si>
  <si>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</si>
  <si>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</si>
  <si>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</si>
  <si>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</si>
  <si>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</si>
  <si>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</si>
  <si>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</si>
  <si>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</si>
  <si>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</si>
  <si>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</si>
  <si>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</si>
  <si>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</si>
  <si>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</si>
  <si>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</si>
  <si>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</si>
  <si>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</si>
  <si>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</si>
  <si>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</si>
  <si>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</si>
  <si>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</si>
  <si>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</si>
  <si>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</si>
  <si>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</si>
  <si>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</si>
  <si>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</si>
  <si>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</si>
  <si>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</si>
  <si>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</si>
  <si>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</si>
  <si>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</si>
  <si>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</si>
  <si>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</si>
  <si>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</si>
  <si>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</si>
  <si>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</si>
  <si>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</si>
  <si>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</si>
  <si>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</si>
  <si>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</si>
  <si>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</si>
  <si>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</si>
  <si>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</si>
  <si>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</si>
  <si>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</si>
  <si>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</si>
  <si>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</si>
  <si>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</si>
  <si>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</si>
  <si>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</si>
  <si>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</si>
  <si>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</si>
  <si>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</si>
  <si>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</si>
  <si>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</si>
  <si>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</si>
  <si>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</si>
  <si>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</si>
  <si>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</si>
  <si>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</si>
  <si>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</si>
  <si>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</si>
  <si>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</si>
  <si>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</si>
  <si>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</si>
  <si>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</si>
  <si>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</si>
  <si>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</si>
  <si>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</si>
  <si>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</si>
  <si>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</si>
  <si>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</si>
  <si>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</si>
  <si>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</si>
  <si>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</si>
  <si>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</si>
  <si>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</si>
  <si>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</si>
  <si>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</si>
  <si>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</si>
  <si>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</si>
  <si>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</si>
  <si>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</si>
  <si>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</si>
  <si>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</si>
  <si>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</si>
  <si>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</si>
  <si>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</si>
  <si>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</si>
  <si>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</si>
  <si>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</si>
  <si>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</si>
  <si>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</si>
  <si>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</si>
  <si>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</si>
  <si>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</si>
  <si>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</si>
  <si>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</si>
  <si>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</si>
  <si>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</si>
  <si>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</si>
  <si>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</si>
  <si>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</si>
  <si>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</si>
  <si>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</si>
  <si>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</si>
  <si>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</si>
  <si>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</si>
  <si>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</si>
  <si>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</si>
  <si>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</si>
  <si>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</si>
  <si>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</si>
  <si>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</si>
  <si>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</si>
  <si>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</si>
  <si>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</si>
  <si>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</si>
  <si>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</si>
  <si>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</si>
  <si>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</si>
  <si>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</si>
  <si>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</si>
  <si>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</si>
  <si>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</si>
  <si>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</si>
  <si>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</si>
  <si>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</si>
  <si>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</si>
  <si>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</si>
  <si>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</si>
  <si>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</si>
  <si>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</si>
  <si>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</si>
  <si>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</si>
  <si>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</si>
  <si>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</si>
  <si>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</si>
  <si>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</si>
  <si>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</si>
  <si>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</si>
  <si>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</si>
  <si>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</si>
  <si>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</si>
  <si>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</si>
  <si>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</si>
  <si>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</si>
  <si>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</si>
  <si>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</si>
  <si>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</si>
  <si>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</si>
  <si>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</si>
  <si>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</si>
  <si>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</si>
  <si>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</si>
  <si>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</si>
  <si>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</si>
  <si>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</si>
  <si>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</si>
  <si>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</si>
  <si>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</si>
  <si>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</si>
  <si>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</si>
  <si>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</si>
  <si>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</si>
  <si>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</si>
  <si>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</si>
  <si>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</si>
  <si>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</si>
  <si>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</si>
  <si>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</si>
  <si>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</si>
  <si>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</si>
  <si>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</si>
  <si>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</si>
  <si>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</si>
  <si>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</si>
  <si>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</si>
  <si>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</si>
  <si>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</si>
  <si>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</si>
  <si>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</si>
  <si>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</si>
  <si>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</si>
  <si>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</si>
  <si>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</si>
  <si>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</si>
  <si>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</si>
  <si>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</si>
  <si>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</si>
  <si>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</si>
  <si>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</si>
  <si>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</si>
  <si>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</si>
  <si>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</si>
  <si>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</si>
  <si>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</si>
  <si>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</si>
  <si>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</si>
  <si>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</si>
  <si>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</si>
  <si>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</si>
  <si>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</si>
  <si>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</si>
  <si>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</si>
  <si>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</si>
  <si>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</si>
  <si>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</si>
  <si>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</si>
  <si>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</si>
  <si>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</si>
  <si>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</si>
  <si>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</si>
  <si>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</si>
  <si>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</si>
  <si>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</si>
  <si>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</si>
  <si>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</si>
  <si>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</si>
  <si>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</si>
  <si>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</si>
  <si>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</si>
  <si>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</si>
  <si>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</si>
  <si>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</si>
  <si>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</si>
  <si>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</si>
  <si>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</si>
  <si>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</si>
  <si>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</si>
  <si>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</si>
  <si>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</si>
  <si>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</si>
  <si>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</si>
  <si>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</si>
  <si>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</si>
  <si>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</si>
  <si>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</si>
  <si>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</si>
  <si>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</si>
  <si>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</si>
  <si>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</si>
  <si>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</si>
  <si>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</si>
  <si>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</si>
  <si>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</si>
  <si>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</si>
  <si>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</si>
  <si>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</si>
  <si>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</si>
  <si>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</si>
  <si>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</si>
  <si>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</si>
  <si>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</si>
  <si>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</si>
  <si>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</si>
  <si>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</si>
  <si>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</si>
  <si>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</si>
  <si>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</si>
  <si>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</si>
  <si>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</si>
  <si>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</si>
  <si>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</si>
  <si>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</si>
  <si>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</si>
  <si>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</si>
  <si>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</si>
  <si>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</si>
  <si>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</si>
  <si>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</si>
  <si>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</si>
  <si>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</si>
  <si>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</si>
  <si>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</si>
  <si>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</si>
  <si>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</si>
  <si>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</si>
  <si>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</si>
  <si>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</si>
  <si>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</si>
  <si>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</si>
  <si>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</si>
  <si>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</si>
  <si>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</si>
  <si>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</si>
  <si>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</si>
  <si>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</si>
  <si>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</si>
  <si>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</si>
  <si>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</si>
  <si>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</si>
  <si>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</si>
  <si>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</si>
  <si>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</si>
  <si>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</si>
  <si>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</si>
  <si>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</si>
  <si>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</si>
  <si>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</si>
  <si>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</si>
  <si>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</si>
  <si>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</si>
  <si>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</si>
  <si>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</si>
  <si>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</si>
  <si>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</si>
  <si>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</si>
  <si>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</si>
  <si>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</si>
  <si>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</si>
  <si>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</si>
  <si>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</si>
  <si>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</si>
  <si>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</si>
  <si>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</si>
  <si>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</si>
  <si>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</si>
  <si>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</si>
  <si>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</si>
  <si>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</si>
  <si>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</si>
  <si>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</si>
  <si>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</si>
  <si>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</si>
  <si>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</si>
  <si>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</si>
  <si>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</si>
  <si>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</si>
  <si>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</si>
  <si>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</si>
  <si>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</si>
  <si>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</si>
  <si>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</si>
  <si>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</si>
  <si>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</si>
  <si>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</si>
  <si>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</si>
  <si>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</si>
  <si>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</si>
  <si>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</si>
  <si>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</si>
  <si>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</si>
  <si>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</si>
  <si>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</si>
  <si>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</si>
  <si>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</si>
  <si>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</si>
  <si>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</si>
  <si>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</si>
  <si>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</si>
  <si>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</si>
  <si>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</si>
  <si>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</si>
  <si>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</si>
  <si>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</si>
  <si>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</si>
  <si>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</si>
  <si>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</si>
  <si>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</si>
  <si>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</si>
  <si>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</si>
  <si>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</si>
  <si>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</si>
  <si>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</si>
  <si>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</si>
  <si>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</si>
  <si>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</si>
  <si>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</si>
  <si>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</si>
  <si>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</si>
  <si>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</si>
  <si>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</si>
  <si>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</si>
  <si>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</si>
  <si>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</si>
  <si>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</si>
  <si>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</si>
  <si>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</si>
  <si>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</si>
  <si>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</si>
  <si>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</si>
  <si>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</si>
  <si>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</si>
  <si>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</si>
  <si>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</si>
  <si>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</si>
  <si>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</si>
  <si>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</si>
  <si>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</si>
  <si>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</si>
  <si>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</si>
  <si>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</si>
  <si>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</si>
  <si>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</si>
  <si>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</si>
  <si>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</si>
  <si>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</si>
  <si>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</si>
  <si>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</si>
  <si>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</si>
  <si>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</si>
  <si>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</si>
  <si>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</si>
  <si>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</si>
  <si>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</si>
  <si>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</si>
  <si>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</si>
  <si>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</si>
  <si>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</si>
  <si>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</si>
  <si>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</si>
  <si>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</si>
  <si>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</si>
  <si>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</si>
  <si>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</si>
  <si>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</si>
  <si>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</si>
  <si>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</si>
  <si>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</si>
  <si>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</si>
  <si>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</si>
  <si>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</si>
  <si>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</si>
  <si>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</si>
  <si>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</si>
  <si>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</si>
  <si>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</si>
  <si>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</si>
  <si>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</si>
  <si>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</si>
  <si>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</si>
  <si>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</si>
  <si>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</si>
  <si>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</si>
  <si>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</si>
  <si>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</si>
  <si>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</si>
  <si>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</si>
  <si>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</si>
  <si>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</si>
  <si>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</si>
  <si>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</si>
  <si>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</si>
  <si>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</si>
  <si>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</si>
  <si>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</si>
  <si>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</si>
  <si>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</si>
  <si>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</si>
  <si>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</si>
  <si>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</si>
  <si>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</si>
  <si>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</si>
  <si>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</si>
  <si>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</si>
  <si>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</si>
  <si>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</si>
  <si>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</si>
  <si>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</si>
  <si>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</si>
  <si>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</si>
  <si>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</si>
  <si>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</si>
  <si>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</si>
  <si>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</si>
  <si>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</si>
  <si>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</si>
  <si>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</si>
  <si>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</si>
  <si>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</si>
  <si>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</si>
  <si>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</si>
  <si>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</si>
  <si>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</si>
  <si>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</si>
  <si>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</si>
  <si>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</si>
  <si>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</si>
  <si>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</si>
  <si>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</si>
  <si>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</si>
  <si>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</si>
  <si>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</si>
  <si>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</si>
  <si>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</si>
  <si>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</si>
  <si>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</si>
  <si>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</si>
  <si>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</si>
  <si>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</si>
  <si>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</si>
  <si>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</si>
  <si>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</si>
  <si>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</si>
  <si>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</si>
  <si>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</si>
  <si>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</si>
  <si>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</si>
  <si>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</si>
  <si>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</si>
  <si>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</si>
  <si>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</si>
  <si>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</si>
  <si>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</si>
  <si>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</si>
  <si>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</si>
  <si>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</si>
  <si>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</si>
  <si>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</si>
  <si>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</si>
  <si>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</si>
  <si>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</si>
  <si>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</si>
  <si>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</si>
  <si>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</si>
  <si>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</si>
  <si>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</si>
  <si>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</si>
  <si>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</si>
  <si>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</si>
  <si>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</si>
  <si>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</si>
  <si>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</si>
  <si>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</si>
  <si>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</si>
  <si>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</si>
  <si>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</si>
  <si>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</si>
  <si>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</si>
  <si>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</si>
  <si>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</si>
  <si>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</si>
  <si>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</si>
  <si>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</si>
  <si>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</si>
  <si>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</si>
  <si>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</si>
  <si>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</si>
  <si>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</si>
  <si>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</si>
  <si>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</si>
  <si>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</si>
  <si>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</si>
  <si>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</si>
  <si>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</si>
  <si>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</si>
  <si>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</si>
  <si>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</si>
  <si>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</si>
  <si>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</si>
  <si>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</si>
  <si>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</si>
  <si>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</si>
  <si>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</si>
  <si>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</si>
  <si>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</si>
  <si>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</si>
  <si>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</si>
  <si>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</si>
  <si>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</si>
  <si>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</si>
  <si>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</si>
  <si>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</si>
  <si>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</si>
  <si>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</si>
  <si>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</si>
  <si>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</si>
  <si>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</si>
  <si>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</si>
  <si>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</si>
  <si>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</si>
  <si>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</si>
  <si>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</si>
  <si>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</si>
  <si>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</si>
  <si>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</si>
  <si>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</si>
  <si>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</si>
  <si>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</si>
  <si>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</si>
  <si>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</si>
  <si>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</si>
  <si>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</si>
  <si>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</si>
  <si>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</si>
  <si>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</si>
  <si>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</si>
  <si>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</si>
  <si>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</si>
  <si>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</si>
  <si>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</si>
  <si>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</si>
  <si>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</si>
  <si>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</si>
  <si>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</si>
  <si>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</si>
  <si>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</si>
  <si>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</si>
  <si>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</si>
  <si>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</si>
  <si>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</si>
  <si>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</si>
  <si>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</si>
  <si>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</si>
  <si>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</si>
  <si>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</si>
  <si>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</si>
  <si>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</si>
  <si>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</si>
  <si>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</si>
  <si>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</si>
  <si>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</si>
  <si>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</si>
  <si>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</si>
  <si>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</si>
  <si>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</si>
  <si>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</si>
  <si>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</si>
  <si>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</si>
  <si>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</si>
  <si>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</si>
  <si>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</si>
  <si>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</si>
  <si>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</si>
  <si>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</si>
  <si>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</si>
  <si>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</si>
  <si>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</si>
  <si>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</si>
  <si>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</si>
  <si>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</si>
  <si>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</si>
  <si>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</si>
  <si>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</si>
  <si>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</si>
  <si>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</si>
  <si>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</si>
  <si>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</si>
  <si>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</si>
  <si>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</si>
  <si>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</si>
  <si>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</si>
  <si>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</si>
  <si>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</si>
  <si>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</si>
  <si>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</si>
  <si>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</si>
  <si>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</si>
  <si>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</si>
  <si>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</si>
  <si>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</si>
  <si>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</si>
  <si>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</si>
  <si>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</si>
  <si>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</si>
  <si>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</si>
  <si>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</si>
  <si>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</si>
  <si>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</si>
  <si>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</si>
  <si>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</si>
  <si>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</si>
  <si>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</si>
  <si>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</si>
  <si>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</si>
  <si>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</si>
  <si>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</si>
  <si>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</si>
  <si>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</si>
  <si>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</si>
  <si>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</si>
  <si>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</si>
  <si>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</si>
  <si>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</si>
  <si>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</si>
  <si>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</si>
  <si>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</si>
  <si>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</si>
  <si>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</si>
  <si>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</si>
  <si>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</si>
  <si>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</si>
  <si>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</si>
  <si>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</si>
  <si>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</si>
  <si>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</si>
  <si>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</si>
  <si>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</si>
  <si>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</si>
  <si>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</si>
  <si>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</si>
  <si>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</si>
  <si>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</si>
  <si>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</si>
  <si>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</si>
  <si>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</si>
  <si>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</si>
  <si>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</si>
  <si>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</si>
  <si>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</si>
  <si>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</si>
  <si>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</si>
  <si>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</si>
  <si>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</si>
  <si>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</si>
  <si>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</si>
  <si>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</si>
  <si>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</si>
  <si>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</si>
  <si>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</si>
  <si>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</si>
  <si>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</si>
  <si>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</si>
  <si>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</si>
  <si>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</si>
  <si>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</si>
  <si>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</si>
  <si>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</si>
  <si>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</si>
  <si>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</si>
  <si>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</si>
  <si>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</si>
  <si>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</si>
  <si>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</si>
  <si>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</si>
  <si>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</si>
  <si>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</si>
  <si>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</si>
  <si>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</si>
  <si>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</si>
  <si>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</si>
  <si>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</si>
  <si>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</si>
  <si>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</si>
  <si>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</si>
  <si>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</si>
  <si>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</si>
  <si>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</si>
  <si>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</si>
  <si>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</si>
  <si>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</si>
  <si>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</si>
  <si>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</si>
  <si>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</si>
  <si>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</si>
  <si>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</si>
  <si>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</si>
  <si>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</si>
  <si>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</si>
  <si>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</si>
  <si>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</si>
  <si>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</si>
  <si>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</si>
  <si>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</si>
  <si>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</si>
  <si>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</si>
  <si>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</si>
  <si>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</si>
  <si>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</si>
  <si>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</si>
  <si>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</si>
  <si>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</si>
  <si>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</si>
  <si>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</si>
  <si>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</si>
  <si>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</si>
  <si>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</si>
  <si>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</si>
  <si>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</si>
  <si>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</si>
  <si>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</si>
  <si>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</si>
  <si>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</si>
  <si>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</si>
  <si>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</si>
  <si>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</si>
  <si>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</si>
  <si>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</si>
  <si>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</si>
  <si>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</si>
  <si>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</si>
  <si>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</si>
  <si>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</si>
  <si>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</si>
  <si>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</si>
  <si>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</si>
  <si>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</si>
  <si>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</si>
  <si>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</si>
  <si>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</si>
  <si>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</si>
  <si>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</si>
  <si>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</si>
  <si>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</si>
  <si>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</si>
  <si>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</si>
  <si>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</si>
  <si>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</si>
  <si>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</si>
  <si>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</si>
  <si>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</si>
  <si>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</si>
  <si>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</si>
  <si>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</si>
  <si>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</si>
  <si>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</si>
  <si>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</si>
  <si>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</si>
  <si>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</si>
  <si>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</si>
  <si>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</si>
  <si>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</si>
  <si>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</si>
  <si>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</si>
  <si>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</si>
  <si>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</si>
  <si>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</si>
  <si>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</si>
  <si>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</si>
  <si>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</si>
  <si>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</si>
  <si>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</si>
  <si>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</si>
  <si>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</si>
  <si>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</si>
  <si>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</si>
  <si>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</si>
  <si>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</si>
  <si>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</si>
  <si>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</si>
  <si>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</si>
  <si>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</si>
  <si>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</si>
  <si>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</si>
  <si>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</si>
  <si>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</si>
  <si>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</si>
  <si>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</si>
  <si>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</si>
  <si>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</si>
  <si>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</si>
  <si>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</si>
  <si>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</si>
  <si>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</si>
  <si>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</si>
  <si>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</si>
  <si>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</si>
  <si>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</si>
  <si>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</si>
  <si>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</si>
  <si>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</si>
  <si>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</si>
  <si>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</si>
  <si>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</si>
  <si>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</si>
  <si>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</si>
  <si>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</si>
  <si>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</si>
  <si>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</si>
  <si>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</si>
  <si>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</si>
  <si>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</si>
  <si>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</si>
  <si>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</si>
  <si>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</si>
  <si>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</si>
  <si>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</si>
  <si>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</si>
  <si>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</si>
  <si>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</si>
  <si>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</si>
  <si>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</si>
  <si>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</si>
  <si>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</si>
  <si>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</si>
  <si>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</si>
  <si>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</si>
  <si>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</si>
  <si>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</si>
  <si>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</si>
  <si>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</si>
  <si>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</si>
  <si>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</si>
  <si>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</si>
  <si>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</si>
  <si>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</si>
  <si>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</si>
  <si>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</si>
  <si>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</si>
  <si>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</si>
  <si>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</si>
  <si>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</si>
  <si>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</si>
  <si>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</si>
  <si>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</si>
  <si>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</si>
  <si>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</si>
  <si>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</si>
  <si>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</si>
  <si>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</si>
  <si>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</si>
  <si>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</si>
  <si>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</si>
  <si>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</si>
  <si>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</si>
  <si>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</si>
  <si>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</si>
  <si>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</si>
  <si>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</si>
  <si>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</si>
  <si>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</si>
  <si>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</si>
  <si>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</si>
  <si>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</si>
  <si>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</si>
  <si>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</si>
  <si>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</si>
  <si>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</si>
  <si>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</si>
  <si>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</si>
  <si>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</si>
  <si>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</si>
  <si>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</si>
  <si>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</si>
  <si>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</si>
  <si>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</si>
  <si>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</si>
  <si>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</si>
  <si>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</si>
  <si>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</si>
  <si>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</si>
  <si>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</si>
  <si>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</si>
  <si>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</si>
  <si>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</si>
  <si>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</si>
  <si>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</si>
  <si>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</si>
  <si>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</si>
  <si>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</si>
  <si>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</si>
  <si>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</si>
  <si>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</si>
  <si>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</si>
  <si>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</si>
  <si>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</si>
  <si>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</si>
  <si>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</si>
  <si>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</si>
  <si>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</si>
  <si>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</si>
  <si>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</si>
  <si>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</si>
  <si>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</si>
  <si>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</si>
  <si>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</si>
  <si>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</si>
  <si>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</si>
  <si>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</si>
  <si>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</si>
  <si>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</si>
  <si>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</si>
  <si>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</si>
  <si>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</si>
  <si>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</si>
  <si>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</si>
  <si>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</si>
  <si>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</si>
  <si>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</si>
  <si>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</si>
  <si>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</si>
  <si>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</si>
  <si>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</si>
  <si>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</si>
  <si>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</si>
  <si>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</si>
  <si>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</si>
  <si>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</si>
  <si>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</si>
  <si>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</si>
  <si>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</si>
  <si>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</si>
  <si>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</si>
  <si>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</si>
  <si>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</si>
  <si>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</si>
  <si>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</si>
  <si>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</si>
  <si>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</si>
  <si>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</si>
  <si>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</si>
  <si>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</si>
  <si>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</si>
  <si>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</si>
  <si>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</si>
  <si>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</si>
  <si>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</si>
  <si>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</si>
  <si>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</si>
  <si>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</si>
  <si>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</si>
  <si>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</si>
  <si>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</si>
  <si>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</si>
  <si>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</si>
  <si>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</si>
  <si>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</si>
  <si>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</si>
  <si>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</si>
  <si>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</si>
  <si>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</si>
  <si>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</si>
  <si>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</si>
  <si>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</si>
  <si>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</si>
  <si>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</si>
  <si>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</si>
  <si>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</si>
  <si>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</si>
  <si>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</si>
  <si>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</si>
  <si>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</si>
  <si>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</si>
  <si>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</si>
  <si>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</si>
  <si>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</si>
  <si>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</si>
  <si>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</si>
  <si>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</si>
  <si>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</si>
  <si>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</si>
  <si>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</si>
  <si>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</si>
  <si>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</si>
  <si>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</si>
  <si>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</si>
  <si>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</si>
  <si>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</si>
  <si>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</si>
  <si>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</si>
  <si>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</si>
  <si>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</si>
  <si>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</si>
  <si>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</si>
  <si>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</si>
  <si>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</si>
  <si>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</si>
  <si>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</si>
  <si>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</si>
  <si>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</si>
  <si>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</si>
  <si>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</si>
  <si>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</si>
  <si>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</si>
  <si>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</si>
  <si>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</si>
  <si>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</si>
  <si>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</si>
  <si>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</si>
  <si>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</si>
  <si>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</si>
  <si>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</si>
  <si>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</si>
  <si>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</si>
  <si>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</si>
  <si>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</si>
  <si>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</si>
  <si>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</si>
  <si>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</si>
  <si>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</si>
  <si>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</si>
  <si>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</si>
  <si>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</si>
  <si>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</si>
  <si>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</si>
  <si>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</si>
  <si>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</si>
  <si>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</si>
  <si>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</si>
  <si>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</si>
  <si>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</si>
  <si>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</si>
  <si>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</si>
  <si>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</si>
  <si>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</si>
  <si>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</si>
  <si>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</si>
  <si>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</si>
  <si>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</si>
  <si>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</si>
  <si>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</si>
  <si>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</si>
  <si>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</si>
  <si>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</si>
  <si>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</si>
  <si>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</si>
  <si>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</si>
  <si>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</si>
  <si>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</si>
  <si>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</si>
  <si>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</si>
  <si>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</si>
  <si>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</si>
  <si>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</si>
  <si>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</si>
  <si>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</si>
  <si>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</si>
  <si>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</si>
  <si>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</si>
  <si>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</si>
  <si>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</si>
  <si>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</si>
  <si>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</si>
  <si>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</si>
  <si>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</si>
  <si>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</si>
  <si>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</si>
  <si>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</si>
  <si>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</si>
  <si>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</si>
  <si>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</si>
  <si>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</si>
  <si>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</si>
  <si>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</si>
  <si>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</si>
  <si>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</si>
  <si>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</si>
  <si>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</si>
  <si>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</si>
  <si>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</si>
  <si>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</si>
  <si>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</si>
  <si>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</si>
  <si>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</si>
  <si>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</si>
  <si>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</si>
  <si>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</si>
  <si>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</si>
  <si>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</si>
  <si>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</si>
  <si>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</si>
  <si>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</si>
  <si>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</si>
  <si>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</si>
  <si>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</si>
  <si>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</si>
  <si>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</si>
  <si>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</si>
  <si>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</si>
  <si>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</si>
  <si>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</si>
  <si>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</si>
  <si>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</si>
  <si>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</si>
  <si>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</si>
  <si>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</si>
  <si>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</si>
  <si>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</si>
  <si>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</si>
  <si>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</si>
  <si>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</si>
  <si>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</si>
  <si>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</si>
  <si>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</si>
  <si>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</si>
  <si>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</si>
  <si>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</si>
  <si>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</si>
  <si>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</si>
  <si>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</si>
  <si>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</si>
  <si>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</si>
  <si>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</si>
  <si>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</si>
  <si>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</si>
  <si>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</si>
  <si>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</si>
  <si>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</si>
  <si>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</si>
  <si>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</si>
  <si>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</si>
  <si>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</si>
  <si>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</si>
  <si>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</si>
  <si>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</si>
  <si>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</si>
  <si>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</si>
  <si>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</si>
  <si>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</si>
  <si>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</si>
  <si>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</si>
  <si>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</si>
  <si>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</si>
  <si>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</si>
  <si>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</si>
  <si>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</si>
  <si>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</si>
  <si>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</si>
  <si>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</si>
  <si>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</si>
  <si>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</si>
  <si>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</si>
  <si>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</si>
  <si>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</si>
  <si>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</si>
  <si>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</si>
  <si>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</si>
  <si>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</si>
  <si>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</si>
  <si>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</si>
  <si>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</si>
  <si>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</si>
  <si>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</si>
  <si>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</si>
  <si>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</si>
  <si>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</si>
  <si>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</si>
  <si>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</si>
  <si>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</si>
  <si>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</si>
  <si>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</si>
  <si>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</si>
  <si>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</si>
  <si>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</si>
  <si>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</si>
  <si>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</si>
  <si>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</si>
  <si>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</si>
  <si>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</si>
  <si>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</si>
  <si>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</si>
  <si>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</si>
  <si>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</si>
  <si>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</si>
  <si>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</si>
  <si>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</si>
  <si>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</si>
  <si>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</si>
  <si>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</si>
  <si>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</si>
  <si>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</si>
  <si>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</si>
  <si>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</si>
  <si>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</si>
  <si>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</si>
  <si>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</si>
  <si>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</si>
  <si>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</si>
  <si>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</si>
  <si>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</si>
  <si>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</si>
  <si>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</si>
  <si>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</si>
  <si>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</si>
  <si>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</si>
  <si>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</si>
  <si>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</si>
  <si>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</si>
  <si>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</si>
  <si>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</si>
  <si>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</si>
  <si>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</si>
  <si>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</si>
  <si>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</si>
  <si>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</si>
  <si>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</si>
  <si>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</si>
  <si>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</si>
  <si>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</si>
  <si>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</si>
  <si>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</si>
  <si>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</si>
  <si>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</si>
  <si>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</si>
  <si>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</si>
  <si>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</si>
  <si>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</si>
  <si>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</si>
  <si>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</si>
  <si>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</si>
  <si>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</si>
  <si>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</si>
  <si>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</si>
  <si>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</si>
  <si>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</si>
  <si>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</si>
  <si>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</si>
  <si>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</si>
  <si>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</si>
  <si>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</si>
  <si>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</si>
  <si>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</si>
  <si>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</si>
  <si>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</si>
  <si>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</si>
  <si>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</si>
  <si>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</si>
  <si>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</si>
  <si>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</si>
  <si>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</si>
  <si>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</si>
  <si>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</si>
  <si>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</si>
  <si>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</si>
  <si>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</si>
  <si>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</si>
  <si>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</si>
  <si>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</si>
  <si>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</si>
  <si>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</si>
  <si>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</si>
  <si>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</si>
  <si>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</si>
  <si>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</si>
  <si>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</si>
  <si>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</si>
  <si>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</si>
  <si>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</si>
  <si>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</si>
  <si>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</si>
  <si>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</si>
  <si>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</si>
  <si>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</si>
  <si>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</si>
  <si>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</si>
  <si>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</si>
  <si>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</si>
  <si>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</si>
  <si>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</si>
  <si>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</si>
  <si>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</si>
  <si>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</si>
  <si>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</si>
  <si>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</si>
  <si>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</si>
  <si>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</si>
  <si>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</si>
  <si>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</si>
  <si>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</si>
  <si>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</si>
  <si>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</si>
  <si>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</si>
  <si>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</si>
  <si>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</si>
  <si>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</si>
  <si>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</si>
  <si>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</si>
  <si>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</si>
  <si>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</si>
  <si>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</si>
  <si>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</si>
  <si>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</si>
  <si>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</si>
  <si>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</si>
  <si>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</si>
  <si>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</si>
  <si>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</si>
  <si>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</si>
  <si>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</si>
  <si>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</si>
  <si>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</si>
  <si>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</si>
  <si>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</si>
  <si>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</si>
  <si>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</si>
  <si>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</si>
  <si>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</si>
  <si>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</si>
  <si>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</si>
  <si>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</si>
  <si>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</si>
  <si>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</si>
  <si>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</si>
  <si>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</si>
  <si>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</si>
  <si>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</si>
  <si>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</si>
  <si>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</si>
  <si>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</si>
  <si>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</si>
  <si>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</si>
  <si>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</si>
  <si>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</si>
  <si>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</si>
  <si>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</si>
  <si>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</si>
  <si>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</si>
  <si>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</si>
  <si>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</si>
  <si>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</si>
  <si>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</si>
  <si>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</si>
  <si>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</si>
  <si>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</si>
  <si>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</si>
  <si>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</si>
  <si>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</si>
  <si>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</si>
  <si>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</si>
  <si>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</si>
  <si>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</si>
  <si>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</si>
  <si>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</si>
  <si>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</si>
  <si>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</si>
  <si>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</si>
  <si>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</si>
  <si>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</si>
  <si>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</si>
  <si>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</si>
  <si>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</si>
  <si>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</si>
  <si>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</si>
  <si>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</si>
  <si>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</si>
  <si>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</si>
  <si>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</si>
  <si>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</si>
  <si>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</si>
  <si>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</si>
  <si>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</si>
  <si>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</si>
  <si>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</si>
  <si>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</si>
  <si>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</si>
  <si>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</si>
  <si>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</si>
  <si>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</si>
  <si>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</si>
  <si>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</si>
  <si>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</si>
  <si>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</si>
  <si>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</si>
  <si>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</si>
  <si>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</si>
  <si>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</si>
  <si>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</si>
  <si>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</si>
  <si>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</si>
  <si>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</si>
  <si>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</si>
  <si>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</si>
  <si>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</si>
  <si>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</si>
  <si>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</si>
  <si>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</si>
  <si>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</si>
  <si>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</si>
  <si>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</si>
  <si>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</si>
  <si>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</si>
  <si>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</si>
  <si>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</si>
  <si>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</si>
  <si>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</si>
  <si>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</si>
  <si>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</si>
  <si>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</si>
  <si>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</si>
  <si>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</si>
  <si>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</si>
  <si>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</si>
  <si>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</si>
  <si>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</si>
  <si>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</si>
  <si>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</si>
  <si>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</si>
  <si>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</si>
  <si>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</si>
  <si>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</si>
  <si>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</si>
  <si>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</si>
  <si>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</si>
  <si>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</si>
  <si>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</si>
  <si>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</si>
  <si>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</si>
  <si>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</si>
  <si>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</si>
  <si>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</si>
  <si>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</si>
  <si>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</si>
  <si>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</si>
  <si>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</si>
  <si>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</si>
  <si>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</si>
  <si>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</si>
  <si>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</si>
  <si>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</si>
  <si>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</si>
  <si>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</si>
  <si>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</si>
  <si>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</si>
  <si>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</si>
  <si>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</si>
  <si>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</si>
  <si>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</si>
  <si>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</si>
  <si>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</si>
  <si>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</si>
  <si>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</si>
  <si>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</si>
  <si>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</si>
  <si>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</si>
  <si>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</si>
  <si>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</si>
  <si>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</si>
  <si>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</si>
  <si>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</si>
  <si>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</si>
  <si>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</si>
  <si>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</si>
  <si>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</si>
  <si>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</si>
  <si>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</si>
  <si>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</si>
  <si>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</si>
  <si>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</si>
  <si>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</si>
  <si>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</si>
  <si>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</si>
  <si>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</si>
  <si>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</si>
  <si>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</si>
  <si>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</si>
  <si>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</si>
  <si>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</si>
  <si>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</si>
  <si>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</si>
  <si>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</si>
  <si>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</si>
  <si>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</si>
  <si>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</si>
  <si>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</si>
  <si>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</si>
  <si>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</si>
  <si>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</si>
  <si>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</si>
  <si>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</si>
  <si>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</si>
  <si>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</si>
  <si>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</si>
  <si>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</si>
  <si>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</si>
  <si>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</si>
  <si>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</si>
  <si>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</si>
  <si>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</si>
  <si>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</si>
  <si>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</si>
  <si>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</si>
  <si>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</si>
  <si>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</si>
  <si>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</si>
  <si>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</si>
  <si>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</si>
  <si>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</si>
  <si>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</si>
  <si>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</si>
  <si>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</si>
  <si>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</si>
  <si>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</si>
  <si>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</si>
  <si>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</si>
  <si>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</si>
  <si>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</si>
  <si>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</si>
  <si>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</si>
  <si>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</si>
  <si>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</si>
  <si>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</si>
  <si>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</si>
  <si>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</si>
  <si>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</si>
  <si>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</si>
  <si>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</si>
  <si>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</si>
  <si>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</si>
  <si>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</si>
  <si>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</si>
  <si>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</si>
  <si>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</si>
  <si>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</si>
  <si>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</si>
  <si>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</si>
  <si>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</si>
  <si>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</si>
  <si>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</si>
  <si>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</si>
  <si>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</si>
  <si>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</si>
  <si>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</si>
  <si>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</si>
  <si>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</si>
  <si>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</si>
  <si>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</si>
  <si>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</si>
  <si>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</si>
  <si>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</si>
  <si>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</si>
  <si>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</si>
  <si>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</si>
  <si>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</si>
  <si>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</si>
  <si>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</si>
  <si>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</si>
  <si>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</si>
  <si>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</si>
  <si>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</si>
  <si>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</si>
  <si>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</si>
  <si>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</si>
  <si>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</si>
  <si>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</si>
  <si>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</si>
  <si>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</si>
  <si>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</si>
  <si>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</si>
  <si>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</si>
  <si>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</si>
  <si>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</si>
  <si>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</si>
  <si>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</si>
  <si>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</si>
  <si>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</si>
  <si>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</si>
  <si>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</si>
  <si>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</si>
  <si>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</si>
  <si>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</si>
  <si>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</si>
  <si>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</si>
  <si>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</si>
  <si>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</si>
  <si>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</si>
  <si>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</si>
  <si>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</si>
  <si>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</si>
  <si>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</si>
  <si>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</si>
  <si>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</si>
  <si>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</si>
  <si>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</si>
  <si>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</si>
  <si>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</si>
  <si>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</si>
  <si>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</si>
  <si>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</si>
  <si>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</si>
  <si>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</si>
  <si>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</si>
  <si>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</si>
  <si>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</si>
  <si>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</si>
  <si>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</si>
  <si>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</si>
  <si>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</si>
  <si>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</si>
  <si>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</si>
  <si>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</si>
  <si>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</si>
  <si>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</si>
  <si>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</si>
  <si>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</si>
  <si>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</si>
  <si>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</si>
  <si>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</si>
  <si>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</si>
  <si>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</si>
  <si>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</si>
  <si>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</si>
  <si>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</si>
  <si>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</si>
  <si>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</si>
  <si>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</si>
  <si>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</si>
  <si>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</si>
  <si>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</si>
  <si>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</si>
  <si>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</si>
  <si>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</si>
  <si>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</si>
  <si>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</si>
  <si>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</si>
  <si>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</si>
  <si>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</si>
  <si>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</si>
  <si>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</si>
  <si>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</si>
  <si>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</si>
  <si>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</si>
  <si>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</si>
  <si>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</si>
  <si>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</si>
  <si>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</si>
  <si>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</si>
  <si>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</si>
  <si>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</si>
  <si>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</si>
  <si>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</si>
  <si>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</si>
  <si>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</si>
  <si>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</si>
  <si>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</si>
  <si>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</si>
  <si>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</si>
  <si>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</si>
  <si>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</si>
  <si>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</si>
  <si>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</si>
  <si>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</si>
  <si>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</si>
  <si>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</si>
  <si>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</si>
  <si>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</si>
  <si>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</si>
  <si>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</si>
  <si>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</si>
  <si>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</si>
  <si>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</si>
  <si>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</si>
  <si>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</si>
  <si>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</si>
  <si>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</si>
  <si>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</si>
  <si>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</si>
  <si>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</si>
  <si>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</si>
  <si>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</si>
  <si>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</si>
  <si>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</si>
  <si>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</si>
  <si>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</si>
  <si>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</si>
  <si>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</si>
  <si>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</si>
  <si>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</si>
  <si>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</si>
  <si>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</si>
  <si>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</si>
  <si>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</si>
  <si>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</si>
  <si>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</si>
  <si>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</si>
  <si>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</si>
  <si>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</si>
  <si>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</si>
  <si>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</si>
  <si>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</si>
  <si>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</si>
  <si>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</si>
  <si>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</si>
  <si>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</si>
  <si>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</si>
  <si>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</si>
  <si>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</si>
  <si>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</si>
  <si>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</si>
  <si>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</si>
  <si>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</si>
  <si>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</si>
  <si>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</si>
  <si>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</si>
  <si>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</si>
  <si>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</si>
  <si>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</si>
  <si>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</si>
  <si>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</si>
  <si>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</si>
  <si>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</si>
  <si>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</si>
  <si>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</si>
  <si>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</si>
  <si>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</si>
  <si>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</si>
  <si>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</si>
  <si>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</si>
  <si>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</si>
  <si>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</si>
  <si>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</si>
  <si>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</si>
  <si>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</si>
  <si>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</si>
  <si>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</si>
  <si>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</si>
  <si>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</si>
  <si>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</si>
  <si>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</si>
  <si>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</si>
  <si>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</si>
  <si>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</si>
  <si>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</si>
  <si>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</si>
  <si>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</si>
  <si>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</si>
  <si>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</si>
  <si>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</si>
  <si>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</si>
  <si>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</si>
  <si>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</si>
  <si>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</si>
  <si>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</si>
  <si>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</si>
  <si>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</si>
  <si>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</si>
  <si>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</si>
  <si>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</si>
  <si>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</si>
  <si>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</si>
  <si>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</si>
  <si>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</si>
  <si>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</si>
  <si>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</si>
  <si>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</si>
  <si>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</si>
  <si>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</si>
  <si>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</si>
  <si>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</si>
  <si>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</si>
  <si>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</si>
  <si>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</si>
  <si>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</si>
  <si>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</si>
  <si>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</si>
  <si>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</si>
  <si>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</si>
  <si>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</si>
  <si>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</si>
  <si>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</si>
  <si>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</si>
  <si>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</si>
  <si>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</si>
  <si>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</si>
  <si>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</si>
  <si>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</si>
  <si>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</si>
  <si>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</si>
  <si>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</si>
  <si>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</si>
  <si>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</si>
  <si>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</si>
  <si>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</si>
  <si>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</si>
  <si>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</si>
  <si>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</si>
  <si>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</si>
  <si>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</si>
  <si>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</si>
  <si>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</si>
  <si>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</si>
  <si>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</si>
  <si>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</si>
  <si>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</si>
  <si>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</si>
  <si>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</si>
  <si>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</si>
  <si>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</si>
  <si>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</si>
  <si>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</si>
  <si>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</si>
  <si>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</si>
  <si>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</si>
  <si>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</si>
  <si>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</si>
  <si>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</si>
  <si>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</si>
  <si>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</si>
  <si>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</si>
  <si>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</si>
  <si>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</si>
  <si>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</si>
  <si>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</si>
  <si>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</si>
  <si>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</si>
  <si>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</si>
  <si>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</si>
  <si>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</si>
  <si>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</si>
  <si>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</si>
  <si>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</si>
  <si>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</si>
  <si>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</si>
  <si>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</si>
  <si>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</si>
  <si>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</si>
  <si>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</si>
  <si>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</si>
  <si>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</si>
  <si>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</si>
  <si>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</si>
  <si>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</si>
  <si>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</si>
  <si>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</si>
  <si>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</si>
  <si>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</si>
  <si>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</si>
  <si>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</si>
  <si>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</si>
  <si>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</si>
  <si>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</si>
  <si>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</si>
  <si>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</si>
  <si>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</si>
  <si>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</si>
  <si>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</si>
  <si>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</si>
  <si>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</si>
  <si>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</si>
  <si>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</si>
  <si>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</si>
  <si>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</si>
  <si>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</si>
  <si>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</si>
  <si>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</si>
  <si>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</si>
  <si>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</si>
  <si>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</si>
  <si>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</si>
  <si>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</si>
  <si>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</si>
  <si>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</si>
  <si>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</si>
  <si>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</si>
  <si>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</si>
  <si>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</si>
  <si>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</si>
  <si>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</si>
  <si>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</si>
  <si>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</si>
  <si>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</si>
  <si>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</si>
  <si>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</si>
  <si>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</si>
  <si>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</si>
  <si>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</si>
  <si>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</si>
  <si>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</si>
  <si>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</si>
  <si>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</si>
  <si>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</si>
  <si>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</si>
  <si>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</si>
  <si>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</si>
  <si>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</si>
  <si>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</si>
  <si>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</si>
  <si>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</si>
  <si>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</si>
  <si>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</si>
  <si>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</si>
  <si>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</si>
  <si>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</si>
  <si>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</si>
  <si>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</si>
  <si>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</si>
  <si>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</si>
  <si>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</si>
  <si>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</si>
  <si>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</si>
  <si>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</si>
  <si>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</si>
  <si>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</si>
  <si>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</si>
  <si>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</si>
  <si>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</si>
  <si>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</si>
  <si>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</si>
  <si>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</si>
  <si>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</si>
  <si>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</si>
  <si>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</si>
  <si>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</si>
  <si>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</si>
  <si>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</si>
  <si>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</si>
  <si>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</si>
  <si>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</si>
  <si>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</si>
  <si>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</si>
  <si>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</si>
  <si>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</si>
  <si>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</si>
  <si>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</si>
  <si>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</si>
  <si>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</si>
  <si>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</si>
  <si>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</si>
  <si>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</si>
  <si>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</si>
  <si>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</si>
  <si>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</si>
  <si>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</si>
  <si>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</si>
  <si>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</si>
  <si>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</si>
  <si>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</si>
  <si>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</si>
  <si>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</si>
  <si>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</si>
  <si>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</si>
  <si>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</si>
  <si>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</si>
  <si>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</si>
  <si>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</si>
  <si>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</si>
  <si>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</si>
  <si>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</si>
  <si>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</si>
  <si>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</si>
  <si>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</si>
  <si>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</si>
  <si>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</si>
  <si>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</si>
  <si>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</si>
  <si>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</si>
  <si>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</si>
  <si>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</si>
  <si>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</si>
  <si>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</si>
  <si>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</si>
  <si>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</si>
  <si>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</si>
  <si>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</si>
  <si>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</si>
  <si>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</si>
  <si>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</si>
  <si>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</si>
  <si>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</si>
  <si>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</si>
  <si>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</si>
  <si>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</si>
  <si>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</si>
  <si>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</si>
  <si>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</si>
  <si>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</si>
  <si>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</si>
  <si>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</si>
  <si>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</si>
  <si>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</si>
  <si>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</si>
  <si>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</si>
  <si>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</si>
  <si>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</si>
  <si>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</si>
  <si>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</si>
  <si>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</si>
  <si>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</si>
  <si>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</si>
  <si>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</si>
  <si>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</si>
  <si>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</si>
  <si>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</si>
  <si>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</si>
  <si>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</si>
  <si>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</si>
  <si>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</si>
  <si>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</si>
  <si>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</si>
  <si>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</si>
  <si>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</si>
  <si>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</si>
  <si>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</si>
  <si>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</si>
  <si>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</si>
  <si>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</si>
  <si>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</si>
  <si>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</si>
  <si>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</si>
  <si>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</si>
  <si>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</si>
  <si>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</si>
  <si>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</si>
  <si>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</si>
  <si>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</si>
  <si>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</si>
  <si>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</si>
  <si>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</si>
  <si>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</si>
  <si>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</si>
  <si>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</si>
  <si>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</si>
  <si>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</si>
  <si>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</si>
  <si>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</si>
  <si>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</si>
  <si>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</si>
  <si>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</si>
  <si>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</si>
  <si>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</si>
  <si>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</si>
  <si>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</si>
  <si>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</si>
  <si>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</si>
  <si>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</si>
  <si>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</si>
  <si>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</si>
  <si>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</si>
  <si>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</si>
  <si>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</si>
  <si>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</si>
  <si>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</si>
  <si>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</si>
  <si>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</si>
  <si>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</si>
  <si>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</si>
  <si>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</si>
  <si>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</si>
  <si>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</si>
  <si>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</si>
  <si>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</si>
  <si>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</si>
  <si>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</si>
  <si>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</si>
  <si>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</si>
  <si>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</si>
  <si>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</si>
  <si>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</si>
  <si>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</si>
  <si>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</si>
  <si>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</si>
  <si>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</si>
  <si>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</si>
  <si>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</si>
  <si>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</si>
  <si>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</si>
  <si>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</si>
  <si>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</si>
  <si>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</si>
  <si>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</si>
  <si>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</si>
  <si>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</si>
  <si>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</si>
  <si>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</si>
  <si>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</si>
  <si>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</si>
  <si>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</si>
  <si>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</si>
  <si>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</si>
  <si>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</si>
  <si>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</si>
  <si>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</si>
  <si>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</si>
  <si>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</si>
  <si>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</si>
  <si>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</si>
  <si>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</si>
  <si>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</si>
  <si>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</si>
  <si>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</si>
  <si>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</si>
  <si>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</si>
  <si>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</si>
  <si>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</si>
  <si>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</si>
  <si>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</si>
  <si>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</si>
  <si>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</si>
  <si>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</si>
  <si>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</si>
  <si>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</si>
  <si>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</si>
  <si>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</si>
  <si>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</si>
  <si>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</si>
  <si>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</si>
  <si>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</si>
  <si>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</si>
  <si>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</si>
  <si>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</si>
  <si>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</si>
  <si>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</si>
  <si>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</si>
  <si>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</si>
  <si>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</si>
  <si>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</si>
  <si>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</si>
  <si>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</si>
  <si>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</si>
  <si>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</si>
  <si>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</si>
  <si>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</si>
  <si>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</si>
  <si>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</si>
  <si>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</si>
  <si>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</si>
  <si>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</si>
  <si>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</si>
  <si>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</si>
  <si>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</si>
  <si>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</si>
  <si>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</si>
  <si>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</si>
  <si>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</si>
  <si>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</si>
  <si>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</si>
  <si>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</si>
  <si>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</si>
  <si>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</si>
  <si>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</si>
  <si>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</si>
  <si>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</si>
  <si>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</si>
  <si>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</si>
  <si>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</si>
  <si>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</si>
  <si>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</si>
  <si>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</si>
  <si>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</si>
  <si>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</si>
  <si>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</si>
  <si>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</si>
  <si>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</si>
  <si>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</si>
  <si>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</si>
  <si>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</si>
  <si>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</si>
  <si>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</si>
  <si>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</si>
  <si>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</si>
  <si>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</si>
  <si>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</si>
  <si>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</si>
  <si>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</si>
  <si>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</si>
  <si>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</si>
  <si>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</si>
  <si>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</si>
  <si>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</si>
  <si>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</si>
  <si>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</si>
  <si>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</si>
  <si>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</si>
  <si>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</si>
  <si>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</si>
  <si>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</si>
  <si>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</si>
  <si>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</si>
  <si>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</si>
  <si>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</si>
  <si>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</si>
  <si>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</si>
  <si>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</si>
  <si>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</si>
  <si>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</si>
  <si>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</si>
  <si>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</si>
  <si>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</si>
  <si>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</si>
  <si>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</si>
  <si>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</si>
  <si>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</si>
  <si>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</si>
  <si>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</si>
  <si>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</si>
  <si>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</si>
  <si>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</si>
  <si>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</si>
  <si>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</si>
  <si>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</si>
  <si>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</si>
  <si>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</si>
  <si>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</si>
  <si>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</si>
  <si>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</si>
  <si>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</si>
  <si>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</si>
  <si>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</si>
  <si>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</si>
  <si>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</si>
  <si>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</si>
  <si>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</si>
  <si>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</si>
  <si>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</si>
  <si>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</si>
  <si>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</si>
  <si>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</si>
  <si>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</si>
  <si>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</si>
  <si>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</si>
  <si>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</si>
  <si>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</si>
  <si>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</si>
  <si>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</si>
  <si>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</si>
  <si>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</si>
  <si>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</si>
  <si>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</si>
  <si>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</si>
  <si>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</si>
  <si>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</si>
  <si>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</si>
  <si>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</si>
  <si>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</si>
  <si>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</si>
  <si>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</si>
  <si>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</si>
  <si>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</si>
  <si>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</si>
  <si>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</si>
  <si>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</si>
  <si>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</si>
  <si>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</si>
  <si>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</si>
  <si>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</si>
  <si>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</si>
  <si>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</si>
  <si>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</si>
  <si>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</si>
  <si>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</si>
  <si>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</si>
  <si>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</si>
  <si>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</si>
  <si>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</si>
  <si>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</si>
  <si>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</si>
  <si>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</si>
  <si>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</si>
  <si>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</si>
  <si>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</si>
  <si>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</si>
  <si>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</si>
  <si>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</si>
  <si>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</si>
  <si>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</si>
  <si>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</si>
  <si>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</si>
  <si>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</si>
  <si>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</si>
  <si>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</si>
  <si>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</si>
  <si>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</si>
  <si>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</si>
  <si>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</si>
  <si>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</si>
  <si>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</si>
  <si>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</si>
  <si>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</si>
  <si>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</si>
  <si>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</si>
  <si>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</si>
  <si>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</si>
  <si>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</si>
  <si>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</si>
  <si>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</si>
  <si>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</si>
  <si>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</si>
  <si>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</si>
  <si>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</si>
  <si>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</si>
  <si>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</si>
  <si>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</si>
  <si>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</si>
  <si>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</si>
  <si>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</si>
  <si>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</si>
  <si>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</si>
  <si>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</si>
  <si>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</si>
  <si>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</si>
  <si>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</si>
  <si>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</si>
  <si>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</si>
  <si>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</si>
  <si>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</si>
  <si>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</si>
  <si>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</si>
  <si>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</si>
  <si>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</si>
  <si>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</si>
  <si>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</si>
  <si>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</si>
  <si>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</si>
  <si>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</si>
  <si>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</si>
  <si>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</si>
  <si>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</si>
  <si>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</si>
  <si>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</si>
  <si>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</si>
  <si>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</si>
  <si>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</si>
  <si>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</si>
  <si>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</si>
  <si>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</si>
  <si>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</si>
  <si>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</si>
  <si>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</si>
  <si>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</si>
  <si>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</si>
  <si>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</si>
  <si>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</si>
  <si>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</si>
  <si>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</si>
  <si>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</si>
  <si>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</si>
  <si>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</si>
  <si>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</si>
  <si>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</si>
  <si>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</si>
  <si>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</si>
  <si>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</si>
  <si>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</si>
  <si>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</si>
  <si>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</si>
  <si>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</si>
  <si>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</si>
  <si>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</si>
  <si>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</si>
  <si>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</si>
  <si>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</si>
  <si>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</si>
  <si>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</si>
  <si>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</si>
  <si>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</si>
  <si>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</si>
  <si>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</si>
  <si>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</si>
  <si>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</si>
  <si>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</si>
  <si>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</si>
  <si>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</si>
  <si>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</si>
  <si>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</si>
  <si>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</si>
  <si>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</si>
  <si>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</si>
  <si>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</si>
  <si>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</si>
  <si>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</si>
  <si>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</si>
  <si>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</si>
  <si>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</si>
  <si>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</si>
  <si>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</si>
  <si>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</si>
  <si>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</si>
  <si>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</si>
  <si>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</si>
  <si>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</si>
  <si>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</si>
  <si>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</si>
  <si>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</si>
  <si>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</si>
  <si>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</si>
  <si>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</si>
  <si>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</si>
  <si>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</si>
  <si>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</si>
  <si>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</si>
  <si>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</si>
  <si>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</si>
  <si>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</si>
  <si>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</si>
  <si>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</si>
  <si>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</si>
  <si>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</si>
  <si>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</si>
  <si>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</si>
  <si>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</si>
  <si>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</si>
  <si>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</si>
  <si>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</si>
  <si>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</si>
  <si>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</si>
  <si>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</si>
  <si>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</si>
  <si>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</si>
  <si>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</si>
  <si>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</si>
  <si>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</si>
  <si>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</si>
  <si>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</si>
  <si>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</si>
  <si>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</si>
  <si>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</si>
  <si>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</si>
  <si>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</si>
  <si>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</si>
  <si>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</si>
  <si>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</si>
  <si>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</si>
  <si>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</si>
  <si>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</si>
  <si>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</si>
  <si>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</si>
  <si>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</si>
  <si>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</si>
  <si>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</si>
  <si>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</si>
  <si>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</si>
  <si>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</si>
  <si>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</si>
  <si>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</si>
  <si>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</si>
  <si>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</si>
  <si>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</si>
  <si>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</si>
  <si>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</si>
  <si>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</si>
  <si>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</si>
  <si>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</si>
  <si>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</si>
  <si>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</si>
  <si>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</si>
  <si>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</si>
  <si>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</si>
  <si>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</si>
  <si>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</si>
  <si>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</si>
  <si>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</si>
  <si>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</si>
  <si>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</si>
  <si>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</si>
  <si>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</si>
  <si>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</si>
  <si>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</si>
  <si>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</si>
  <si>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</si>
  <si>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</si>
  <si>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</si>
  <si>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</si>
  <si>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</si>
  <si>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</si>
  <si>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</si>
  <si>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</si>
  <si>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</si>
  <si>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</si>
  <si>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</si>
  <si>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</si>
  <si>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</si>
  <si>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</si>
  <si>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</si>
  <si>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</si>
  <si>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</si>
  <si>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</si>
  <si>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</si>
  <si>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</si>
  <si>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</si>
  <si>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</si>
  <si>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</si>
  <si>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</si>
  <si>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</si>
  <si>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</si>
  <si>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</si>
  <si>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</si>
  <si>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</si>
  <si>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</si>
  <si>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</si>
  <si>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</si>
  <si>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</si>
  <si>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</si>
  <si>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</si>
  <si>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</si>
  <si>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</si>
  <si>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</si>
  <si>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</si>
  <si>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</si>
  <si>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</si>
  <si>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</si>
  <si>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</si>
  <si>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</si>
  <si>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</si>
  <si>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</si>
  <si>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</si>
  <si>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</si>
  <si>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</si>
  <si>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</si>
  <si>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</si>
  <si>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</si>
  <si>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</si>
  <si>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</si>
  <si>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</si>
  <si>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</si>
  <si>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</si>
  <si>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</si>
  <si>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</si>
  <si>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</si>
  <si>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</si>
  <si>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</si>
  <si>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</si>
  <si>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</si>
  <si>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</si>
  <si>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</si>
  <si>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</si>
  <si>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</si>
  <si>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</si>
  <si>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</si>
  <si>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</si>
  <si>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</si>
  <si>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</si>
  <si>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</si>
  <si>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</si>
  <si>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</si>
  <si>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</si>
  <si>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</si>
  <si>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</si>
  <si>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</si>
  <si>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</si>
  <si>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</si>
  <si>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</si>
  <si>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</si>
  <si>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</si>
  <si>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</si>
  <si>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</si>
  <si>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</si>
  <si>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</si>
  <si>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</si>
  <si>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</si>
  <si>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</si>
  <si>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</si>
  <si>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</si>
  <si>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</si>
  <si>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</si>
  <si>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</si>
  <si>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</si>
  <si>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</si>
  <si>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</si>
  <si>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</si>
  <si>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</si>
  <si>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</si>
  <si>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</si>
  <si>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</si>
  <si>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</si>
  <si>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</si>
  <si>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</si>
  <si>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</si>
  <si>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</si>
  <si>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</si>
  <si>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</si>
  <si>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</si>
  <si>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</si>
  <si>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</si>
  <si>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</si>
  <si>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</si>
  <si>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</si>
  <si>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</si>
  <si>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</si>
  <si>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</si>
  <si>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</si>
  <si>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</si>
  <si>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</si>
  <si>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</si>
  <si>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</si>
  <si>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</si>
  <si>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</si>
  <si>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</si>
  <si>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</si>
  <si>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</si>
  <si>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</si>
  <si>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</si>
  <si>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</si>
  <si>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</si>
  <si>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</si>
  <si>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</si>
  <si>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</si>
  <si>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</si>
  <si>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</si>
  <si>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</si>
  <si>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</si>
  <si>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</si>
  <si>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</si>
  <si>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</si>
  <si>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</si>
  <si>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</si>
  <si>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</si>
  <si>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</si>
  <si>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</si>
  <si>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</si>
  <si>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</si>
  <si>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</si>
  <si>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</si>
  <si>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</si>
  <si>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</si>
  <si>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</si>
  <si>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</si>
  <si>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</si>
  <si>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</si>
  <si>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</si>
  <si>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</si>
  <si>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</si>
  <si>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</si>
  <si>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</si>
  <si>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</si>
  <si>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</si>
  <si>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</si>
  <si>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</si>
  <si>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</si>
  <si>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</si>
  <si>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</si>
  <si>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</si>
  <si>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</si>
  <si>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</si>
  <si>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</si>
  <si>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</si>
  <si>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</si>
  <si>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</si>
  <si>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</si>
  <si>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</si>
  <si>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</si>
  <si>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</si>
  <si>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</si>
  <si>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</si>
  <si>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</si>
  <si>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</si>
  <si>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</si>
  <si>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</si>
  <si>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</si>
  <si>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</si>
  <si>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</si>
  <si>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</si>
  <si>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</si>
  <si>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</si>
  <si>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</si>
  <si>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</si>
  <si>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</si>
  <si>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</si>
  <si>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</si>
  <si>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</si>
  <si>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</si>
  <si>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</si>
  <si>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</si>
  <si>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</si>
  <si>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</si>
  <si>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</si>
  <si>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</si>
  <si>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</si>
  <si>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</si>
  <si>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</si>
  <si>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</si>
  <si>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</si>
  <si>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</si>
  <si>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</si>
  <si>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</si>
  <si>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</si>
  <si>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</si>
  <si>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</si>
  <si>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</si>
  <si>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</si>
  <si>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</si>
  <si>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</si>
  <si>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</si>
  <si>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</si>
  <si>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</si>
  <si>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</si>
  <si>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</si>
  <si>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</si>
  <si>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</si>
  <si>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</si>
  <si>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</si>
  <si>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</si>
  <si>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</si>
  <si>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</si>
  <si>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</si>
  <si>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</si>
  <si>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</si>
  <si>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</si>
  <si>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</si>
  <si>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</si>
  <si>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</si>
  <si>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</si>
  <si>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</si>
  <si>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</si>
  <si>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</si>
  <si>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</si>
  <si>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</si>
  <si>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</si>
  <si>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</si>
  <si>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</si>
  <si>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</si>
  <si>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</si>
  <si>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</si>
  <si>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</si>
  <si>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</si>
  <si>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</si>
  <si>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</si>
  <si>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</si>
  <si>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</si>
  <si>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</si>
  <si>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</si>
  <si>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</si>
  <si>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</si>
  <si>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</si>
  <si>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</si>
  <si>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</si>
  <si>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</si>
  <si>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</si>
  <si>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</si>
  <si>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</si>
  <si>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</si>
  <si>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</si>
  <si>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</si>
  <si>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</si>
  <si>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</si>
  <si>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</si>
  <si>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</si>
  <si>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</si>
  <si>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</si>
  <si>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</si>
  <si>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</si>
  <si>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</si>
  <si>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</si>
  <si>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</si>
  <si>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</si>
  <si>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</si>
  <si>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</si>
  <si>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</si>
  <si>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</si>
  <si>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</si>
  <si>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</si>
  <si>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</si>
  <si>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</si>
  <si>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</si>
  <si>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</si>
  <si>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</si>
  <si>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</si>
  <si>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</si>
  <si>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</si>
  <si>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</si>
  <si>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</si>
  <si>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</si>
  <si>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</si>
  <si>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</si>
  <si>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</si>
  <si>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</si>
  <si>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</si>
  <si>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</si>
  <si>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</si>
  <si>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</si>
  <si>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</si>
  <si>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</si>
  <si>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</si>
  <si>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</si>
  <si>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</si>
  <si>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</si>
  <si>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</si>
  <si>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</si>
  <si>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</si>
  <si>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</si>
  <si>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</si>
  <si>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</si>
  <si>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</si>
  <si>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</si>
  <si>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</si>
  <si>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</si>
  <si>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</si>
  <si>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</si>
  <si>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</si>
  <si>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</si>
  <si>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</si>
  <si>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</si>
  <si>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</si>
  <si>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</si>
  <si>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</si>
  <si>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</si>
  <si>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</si>
  <si>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</si>
  <si>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</si>
  <si>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</si>
  <si>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</si>
  <si>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</si>
  <si>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</si>
  <si>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</si>
  <si>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</si>
  <si>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</si>
  <si>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</si>
  <si>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</si>
  <si>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</si>
  <si>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</si>
  <si>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</si>
  <si>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</si>
  <si>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</si>
  <si>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</si>
  <si>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</si>
  <si>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</si>
  <si>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</si>
  <si>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</si>
  <si>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</si>
  <si>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</si>
  <si>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</si>
  <si>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</si>
  <si>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</si>
  <si>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</si>
  <si>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</si>
  <si>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</si>
  <si>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</si>
  <si>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</si>
  <si>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</si>
  <si>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</si>
  <si>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</si>
  <si>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</si>
  <si>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</si>
  <si>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</si>
  <si>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</si>
  <si>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</si>
  <si>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</si>
  <si>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</si>
  <si>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</si>
  <si>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</si>
  <si>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</si>
  <si>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</si>
  <si>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</si>
  <si>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</si>
  <si>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</si>
  <si>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</si>
  <si>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</si>
  <si>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</si>
  <si>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</si>
  <si>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</si>
  <si>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</si>
  <si>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</si>
  <si>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</si>
  <si>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</si>
  <si>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</si>
  <si>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</si>
  <si>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</si>
  <si>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</si>
  <si>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</si>
  <si>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</si>
  <si>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</si>
  <si>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</si>
  <si>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</si>
  <si>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</si>
  <si>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</si>
  <si>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</si>
  <si>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</si>
  <si>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</si>
  <si>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</si>
  <si>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</si>
  <si>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</si>
  <si>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</si>
  <si>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</si>
  <si>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</si>
  <si>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</si>
  <si>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</si>
  <si>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</si>
  <si>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</si>
  <si>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</si>
  <si>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</si>
  <si>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</si>
  <si>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</si>
  <si>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</si>
  <si>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</si>
  <si>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</si>
  <si>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</si>
  <si>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</si>
  <si>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</si>
  <si>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</si>
  <si>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</si>
  <si>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</si>
  <si>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</si>
  <si>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</si>
  <si>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</si>
  <si>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</si>
  <si>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</si>
  <si>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</si>
  <si>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</si>
  <si>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</si>
  <si>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</si>
  <si>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</si>
  <si>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</si>
  <si>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</si>
  <si>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</si>
  <si>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</si>
  <si>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</si>
  <si>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</si>
  <si>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</si>
  <si>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</si>
  <si>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</si>
  <si>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</si>
  <si>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</si>
  <si>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</si>
  <si>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</si>
  <si>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</si>
  <si>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</si>
  <si>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</si>
  <si>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</si>
  <si>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</si>
  <si>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</si>
  <si>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</si>
  <si>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</si>
  <si>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</si>
  <si>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</si>
  <si>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</si>
  <si>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</si>
  <si>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</si>
  <si>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</si>
  <si>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</si>
  <si>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</si>
  <si>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</si>
  <si>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</si>
  <si>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</si>
  <si>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</si>
  <si>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</si>
  <si>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</si>
  <si>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</si>
  <si>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</si>
  <si>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</si>
  <si>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</si>
  <si>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</si>
  <si>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</si>
  <si>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</si>
  <si>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</si>
  <si>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</si>
  <si>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</si>
  <si>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</si>
  <si>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</si>
  <si>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</si>
  <si>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</si>
  <si>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</si>
  <si>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</si>
  <si>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</si>
  <si>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</si>
  <si>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</si>
  <si>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</si>
  <si>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</si>
  <si>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</si>
  <si>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</si>
  <si>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</si>
  <si>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</si>
  <si>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</si>
  <si>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</si>
  <si>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</si>
  <si>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</si>
  <si>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</si>
  <si>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</si>
  <si>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</si>
  <si>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</si>
  <si>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</si>
  <si>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</si>
  <si>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</si>
  <si>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</si>
  <si>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</si>
  <si>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</si>
  <si>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</si>
  <si>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</si>
  <si>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</si>
  <si>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</si>
  <si>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</si>
  <si>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</si>
  <si>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</si>
  <si>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</si>
  <si>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</si>
  <si>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</si>
  <si>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</si>
  <si>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</si>
  <si>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</si>
  <si>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</si>
  <si>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</si>
  <si>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</si>
  <si>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</si>
  <si>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</si>
  <si>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</si>
  <si>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</si>
  <si>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</si>
  <si>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</si>
  <si>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</si>
  <si>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</si>
  <si>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</si>
  <si>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</si>
  <si>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</si>
  <si>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</si>
  <si>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</si>
  <si>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</si>
  <si>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</si>
  <si>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</si>
  <si>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</si>
  <si>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</si>
  <si>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</si>
  <si>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</si>
  <si>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</si>
  <si>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</si>
  <si>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</si>
  <si>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</si>
  <si>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</si>
  <si>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</si>
  <si>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</si>
  <si>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</si>
  <si>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</si>
  <si>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</si>
  <si>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</si>
  <si>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</si>
  <si>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</si>
  <si>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</si>
  <si>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</si>
  <si>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</si>
  <si>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</si>
  <si>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</si>
  <si>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</si>
  <si>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</si>
  <si>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</si>
  <si>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</si>
  <si>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</si>
  <si>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</si>
  <si>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</si>
  <si>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</si>
  <si>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</si>
  <si>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</si>
  <si>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</si>
  <si>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</si>
  <si>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</si>
  <si>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</si>
  <si>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</si>
  <si>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</si>
  <si>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</si>
  <si>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</si>
  <si>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</si>
  <si>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</si>
  <si>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</si>
  <si>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</si>
  <si>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</si>
  <si>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</si>
  <si>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</si>
  <si>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</si>
  <si>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</si>
  <si>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</si>
  <si>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</si>
  <si>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</si>
  <si>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</si>
  <si>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</si>
  <si>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</si>
  <si>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</si>
  <si>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</si>
  <si>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</si>
  <si>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</si>
  <si>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</si>
  <si>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</si>
  <si>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</si>
  <si>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</si>
  <si>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</si>
  <si>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</si>
  <si>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</si>
  <si>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</si>
  <si>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</si>
  <si>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</si>
  <si>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</si>
  <si>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</si>
  <si>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</si>
  <si>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</si>
  <si>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</si>
  <si>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</si>
  <si>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</si>
  <si>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</si>
  <si>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</si>
  <si>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</si>
  <si>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</si>
  <si>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</si>
  <si>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</si>
  <si>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</si>
  <si>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</si>
  <si>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</si>
  <si>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</si>
  <si>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</si>
  <si>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</si>
  <si>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</si>
  <si>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</si>
  <si>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</si>
  <si>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</si>
  <si>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</si>
  <si>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</si>
  <si>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</si>
  <si>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</si>
  <si>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</si>
  <si>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</si>
  <si>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</si>
  <si>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</si>
  <si>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</si>
  <si>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</si>
  <si>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</si>
  <si>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</si>
  <si>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</si>
  <si>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</si>
  <si>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</si>
  <si>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</si>
  <si>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</si>
  <si>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</si>
  <si>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</si>
  <si>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</si>
  <si>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</si>
  <si>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</si>
  <si>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</si>
  <si>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</si>
  <si>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</si>
  <si>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</si>
  <si>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</si>
  <si>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</si>
  <si>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</si>
  <si>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</si>
  <si>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</si>
  <si>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</si>
  <si>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</si>
  <si>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</si>
  <si>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</si>
  <si>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</si>
  <si>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</si>
  <si>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</si>
  <si>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</si>
  <si>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</si>
  <si>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</si>
  <si>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</si>
  <si>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</si>
  <si>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</si>
  <si>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</si>
  <si>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</si>
  <si>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</si>
  <si>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</si>
  <si>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</si>
  <si>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</si>
  <si>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</si>
  <si>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</si>
  <si>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</si>
  <si>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</si>
  <si>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</si>
  <si>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</si>
  <si>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</si>
  <si>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</si>
  <si>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</si>
  <si>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</si>
  <si>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</si>
  <si>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</si>
  <si>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</si>
  <si>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</si>
  <si>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</si>
  <si>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</si>
  <si>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</si>
  <si>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</si>
  <si>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</si>
  <si>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</si>
  <si>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</si>
  <si>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</si>
  <si>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</si>
  <si>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</si>
  <si>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</si>
  <si>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</si>
  <si>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</si>
  <si>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</si>
  <si>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</si>
  <si>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</si>
  <si>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</si>
  <si>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</si>
  <si>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</si>
  <si>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</si>
  <si>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</si>
  <si>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</si>
  <si>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</si>
  <si>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</si>
  <si>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</si>
  <si>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</si>
  <si>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</si>
  <si>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</si>
  <si>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</si>
  <si>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</si>
  <si>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</si>
  <si>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</si>
  <si>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</si>
  <si>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</si>
  <si>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</si>
  <si>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</si>
  <si>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</si>
  <si>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</si>
  <si>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</si>
  <si>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</si>
  <si>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</si>
  <si>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</si>
  <si>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</si>
  <si>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</si>
  <si>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</si>
  <si>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</si>
  <si>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</si>
  <si>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</si>
  <si>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</si>
  <si>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</si>
  <si>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</si>
  <si>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</si>
  <si>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</si>
  <si>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</si>
  <si>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</si>
  <si>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</si>
  <si>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</si>
  <si>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</si>
  <si>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</si>
  <si>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</si>
  <si>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</si>
  <si>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</si>
  <si>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</si>
  <si>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</si>
  <si>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</si>
  <si>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</si>
  <si>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</si>
  <si>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</si>
  <si>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</si>
  <si>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</si>
  <si>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</si>
  <si>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</si>
  <si>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</si>
  <si>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</si>
  <si>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</si>
  <si>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</si>
  <si>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</si>
  <si>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</si>
  <si>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</si>
  <si>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</si>
  <si>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</si>
  <si>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</si>
  <si>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</si>
  <si>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</si>
  <si>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</si>
  <si>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</si>
  <si>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</si>
  <si>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</si>
  <si>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</si>
  <si>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</si>
  <si>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</si>
  <si>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</si>
  <si>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</si>
  <si>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</si>
  <si>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</si>
  <si>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</si>
  <si>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</si>
  <si>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</si>
  <si>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</si>
  <si>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</si>
  <si>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</si>
  <si>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</si>
  <si>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</si>
  <si>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</si>
  <si>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</si>
  <si>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</si>
  <si>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</si>
  <si>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</si>
  <si>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</si>
  <si>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</si>
  <si>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</si>
  <si>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</si>
  <si>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</si>
  <si>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</si>
  <si>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</si>
  <si>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</si>
  <si>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</si>
  <si>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</si>
  <si>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</si>
  <si>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</si>
  <si>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</si>
  <si>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</si>
  <si>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</si>
  <si>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</si>
  <si>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</si>
  <si>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</si>
  <si>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</si>
  <si>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</si>
  <si>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</si>
  <si>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</si>
  <si>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</si>
  <si>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</si>
  <si>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</si>
  <si>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</si>
  <si>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</si>
  <si>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</si>
  <si>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</si>
  <si>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</si>
  <si>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</si>
  <si>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</si>
  <si>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</si>
  <si>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</si>
  <si>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</si>
  <si>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</si>
  <si>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</si>
  <si>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</si>
  <si>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</si>
  <si>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</si>
  <si>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</si>
  <si>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</si>
  <si>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</si>
  <si>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</si>
  <si>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</si>
  <si>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</si>
  <si>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</si>
  <si>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</si>
  <si>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</si>
  <si>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</si>
  <si>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</si>
  <si>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</si>
  <si>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</si>
  <si>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</si>
  <si>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</si>
  <si>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</si>
  <si>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</si>
  <si>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</si>
  <si>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</si>
  <si>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</si>
  <si>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</si>
  <si>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</si>
  <si>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</si>
  <si>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</si>
  <si>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</si>
  <si>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</si>
  <si>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</si>
  <si>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</si>
  <si>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</si>
  <si>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</si>
  <si>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</si>
  <si>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</si>
  <si>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</si>
  <si>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</si>
  <si>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</si>
  <si>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</si>
  <si>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</si>
  <si>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</si>
  <si>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</si>
  <si>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</si>
  <si>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</si>
  <si>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</si>
  <si>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</si>
  <si>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</si>
  <si>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</si>
  <si>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</si>
  <si>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</si>
  <si>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</si>
  <si>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</si>
  <si>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</si>
  <si>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</si>
  <si>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</si>
  <si>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</si>
  <si>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</si>
  <si>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</si>
  <si>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</si>
  <si>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</si>
  <si>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</si>
  <si>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</si>
  <si>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</si>
  <si>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</si>
  <si>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</si>
  <si>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</si>
  <si>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</si>
  <si>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</si>
  <si>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</si>
  <si>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</si>
  <si>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</si>
  <si>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</si>
  <si>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</si>
  <si>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</si>
  <si>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</si>
  <si>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</si>
  <si>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</si>
  <si>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</si>
  <si>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</si>
  <si>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</si>
  <si>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</si>
  <si>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</si>
  <si>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</si>
  <si>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</si>
  <si>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</si>
  <si>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</si>
  <si>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</si>
  <si>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</si>
  <si>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</si>
  <si>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</si>
  <si>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</si>
  <si>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</si>
  <si>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</si>
  <si>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</si>
  <si>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</si>
  <si>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</si>
  <si>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</si>
  <si>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</si>
  <si>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</si>
  <si>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</si>
  <si>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</si>
  <si>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</si>
  <si>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</si>
  <si>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</si>
  <si>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</si>
  <si>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</si>
  <si>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</si>
  <si>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</si>
  <si>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</si>
  <si>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</si>
  <si>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</si>
  <si>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</si>
  <si>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</si>
  <si>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</si>
  <si>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</si>
  <si>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</si>
  <si>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</si>
  <si>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</si>
  <si>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</si>
  <si>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</si>
  <si>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</si>
  <si>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</si>
  <si>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</si>
  <si>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</si>
  <si>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</si>
  <si>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</si>
  <si>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</si>
  <si>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</si>
  <si>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</si>
  <si>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</si>
  <si>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</si>
  <si>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</si>
  <si>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</si>
  <si>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</si>
  <si>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</si>
  <si>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</si>
  <si>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</si>
  <si>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</si>
  <si>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</si>
  <si>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</si>
  <si>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</si>
  <si>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</si>
  <si>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</si>
  <si>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</si>
  <si>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</si>
  <si>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</si>
  <si>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</si>
  <si>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</si>
  <si>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</si>
  <si>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</si>
  <si>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</si>
  <si>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</si>
  <si>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</si>
  <si>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</si>
  <si>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</si>
  <si>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</si>
  <si>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</si>
  <si>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</si>
  <si>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</si>
  <si>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</si>
  <si>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</si>
  <si>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</si>
  <si>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</si>
  <si>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</si>
  <si>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</si>
  <si>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</si>
  <si>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</si>
  <si>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</si>
  <si>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</si>
  <si>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</si>
  <si>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</si>
  <si>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</si>
  <si>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</si>
  <si>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</si>
  <si>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</si>
  <si>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</si>
  <si>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</si>
  <si>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</si>
  <si>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</si>
  <si>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</si>
  <si>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</si>
  <si>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</si>
  <si>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</si>
  <si>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</si>
  <si>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</si>
  <si>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</si>
  <si>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</si>
  <si>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</si>
  <si>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</si>
  <si>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</si>
  <si>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</si>
  <si>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</si>
  <si>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</si>
  <si>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</si>
  <si>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</si>
  <si>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</si>
  <si>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</si>
  <si>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</si>
  <si>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</si>
  <si>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</si>
  <si>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</si>
  <si>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</si>
  <si>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</si>
  <si>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</si>
  <si>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</si>
  <si>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</si>
  <si>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</si>
  <si>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</si>
  <si>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</si>
  <si>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</si>
  <si>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</si>
  <si>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</si>
  <si>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</si>
  <si>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</si>
  <si>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</si>
  <si>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</si>
  <si>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</si>
  <si>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</si>
  <si>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</si>
  <si>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</si>
  <si>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</si>
  <si>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</si>
  <si>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</si>
  <si>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</si>
  <si>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</si>
  <si>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</si>
  <si>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</si>
  <si>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</si>
  <si>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</si>
  <si>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</si>
  <si>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</si>
  <si>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</si>
  <si>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</si>
  <si>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</si>
  <si>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</si>
  <si>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</si>
  <si>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</si>
  <si>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</si>
  <si>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</si>
  <si>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</si>
  <si>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</si>
  <si>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</si>
  <si>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</si>
  <si>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</si>
  <si>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</si>
  <si>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</si>
  <si>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</si>
  <si>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</si>
  <si>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</si>
  <si>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</si>
  <si>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</si>
  <si>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</si>
  <si>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</si>
  <si>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</si>
  <si>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</si>
  <si>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</si>
  <si>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</si>
  <si>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</si>
  <si>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</si>
  <si>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</si>
  <si>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</si>
  <si>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</si>
  <si>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</si>
  <si>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</si>
  <si>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</si>
  <si>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</si>
  <si>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</si>
  <si>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</si>
  <si>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</si>
  <si>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</si>
  <si>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</si>
  <si>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</si>
  <si>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</si>
  <si>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</si>
  <si>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</si>
  <si>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</si>
  <si>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</si>
  <si>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</si>
  <si>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</si>
  <si>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</si>
  <si>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</si>
  <si>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</si>
  <si>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</si>
  <si>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</si>
  <si>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</si>
  <si>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</si>
  <si>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</si>
  <si>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</si>
  <si>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</si>
  <si>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</si>
  <si>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</si>
  <si>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</si>
  <si>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</si>
  <si>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</si>
  <si>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</si>
  <si>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</si>
  <si>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</si>
  <si>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</si>
  <si>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</si>
  <si>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</si>
  <si>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</si>
  <si>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</si>
  <si>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</si>
  <si>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</si>
  <si>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</si>
  <si>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</si>
  <si>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</si>
  <si>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</si>
  <si>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</si>
  <si>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</si>
  <si>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</si>
  <si>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</si>
  <si>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</si>
  <si>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</si>
  <si>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</si>
  <si>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</si>
  <si>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</si>
  <si>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</si>
  <si>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</si>
  <si>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</si>
  <si>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</si>
  <si>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</si>
  <si>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</si>
  <si>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</si>
  <si>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</si>
  <si>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</si>
  <si>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</si>
  <si>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</si>
  <si>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</si>
  <si>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</si>
  <si>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</si>
  <si>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</si>
  <si>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</si>
  <si>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</si>
  <si>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</si>
  <si>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</si>
  <si>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</si>
  <si>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</si>
  <si>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</si>
  <si>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</si>
  <si>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</si>
  <si>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</si>
  <si>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</si>
  <si>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</si>
  <si>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</si>
  <si>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</si>
  <si>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</si>
  <si>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</si>
  <si>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</si>
  <si>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</si>
  <si>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</si>
  <si>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</si>
  <si>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</si>
  <si>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</si>
  <si>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</si>
  <si>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</si>
  <si>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</si>
  <si>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</si>
  <si>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</si>
  <si>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</si>
  <si>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</si>
  <si>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</si>
  <si>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</si>
  <si>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</si>
  <si>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</si>
  <si>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</si>
  <si>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</si>
  <si>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</si>
  <si>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</si>
  <si>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</si>
  <si>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</si>
  <si>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</si>
  <si>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</si>
  <si>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</si>
  <si>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</si>
  <si>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</si>
  <si>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</si>
  <si>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</si>
  <si>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</si>
  <si>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</si>
  <si>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</si>
  <si>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</si>
  <si>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</si>
  <si>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</si>
  <si>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</si>
  <si>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</si>
  <si>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</si>
  <si>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</si>
  <si>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</si>
  <si>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</si>
  <si>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</si>
  <si>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</si>
  <si>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</si>
  <si>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</si>
  <si>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</si>
  <si>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</si>
  <si>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</si>
  <si>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</si>
  <si>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</si>
  <si>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</si>
  <si>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</si>
  <si>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</si>
  <si>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</si>
  <si>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</si>
  <si>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</si>
  <si>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</si>
  <si>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</si>
  <si>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</si>
  <si>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</si>
  <si>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</si>
  <si>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</si>
  <si>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</si>
  <si>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</si>
  <si>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</si>
  <si>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</si>
  <si>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</si>
  <si>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</si>
  <si>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</si>
  <si>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</si>
  <si>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</si>
  <si>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</si>
  <si>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</si>
  <si>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</si>
  <si>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</si>
  <si>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</si>
  <si>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</si>
  <si>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</si>
  <si>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</si>
  <si>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</si>
  <si>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</si>
  <si>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</si>
  <si>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</si>
  <si>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</si>
  <si>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</si>
  <si>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</si>
  <si>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</si>
  <si>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</si>
  <si>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</si>
  <si>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</si>
  <si>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</si>
  <si>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</si>
  <si>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</si>
  <si>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</si>
  <si>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</si>
  <si>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</si>
  <si>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</si>
  <si>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</si>
  <si>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</si>
  <si>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</si>
  <si>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</si>
  <si>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</si>
  <si>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</si>
  <si>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</si>
  <si>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</si>
  <si>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</si>
  <si>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</si>
  <si>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</si>
  <si>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</si>
  <si>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</si>
  <si>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</si>
  <si>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</si>
  <si>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</si>
  <si>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</si>
  <si>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</si>
  <si>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</si>
  <si>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</si>
  <si>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</si>
  <si>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</si>
  <si>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</si>
  <si>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</si>
  <si>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</si>
  <si>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</si>
  <si>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</si>
  <si>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</si>
  <si>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</si>
  <si>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</si>
  <si>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</si>
  <si>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</si>
  <si>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</si>
  <si>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</si>
  <si>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</si>
  <si>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</si>
  <si>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</si>
  <si>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</si>
  <si>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</si>
  <si>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</si>
  <si>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</si>
  <si>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</si>
  <si>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</si>
  <si>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</si>
  <si>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</si>
  <si>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</si>
  <si>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</si>
  <si>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</si>
  <si>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</si>
  <si>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</si>
  <si>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</si>
  <si>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</si>
  <si>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</si>
  <si>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</si>
  <si>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</si>
  <si>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</si>
  <si>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</si>
  <si>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</si>
  <si>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</si>
  <si>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</si>
  <si>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</si>
  <si>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</si>
  <si>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</si>
  <si>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</si>
  <si>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</si>
  <si>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</si>
  <si>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</si>
  <si>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</si>
  <si>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</si>
  <si>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</si>
  <si>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</si>
  <si>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</si>
  <si>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</si>
  <si>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</si>
  <si>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</si>
  <si>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</si>
  <si>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</si>
  <si>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</si>
  <si>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</si>
  <si>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</si>
  <si>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</si>
  <si>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</si>
  <si>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</si>
  <si>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</si>
  <si>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</si>
  <si>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</si>
  <si>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</si>
  <si>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</si>
  <si>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</si>
  <si>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</si>
  <si>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</si>
  <si>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</si>
  <si>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</si>
  <si>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</si>
  <si>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</si>
  <si>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</si>
  <si>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</si>
  <si>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</si>
  <si>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</si>
  <si>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</si>
  <si>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</si>
  <si>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</si>
  <si>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</si>
  <si>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</si>
  <si>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</si>
  <si>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</si>
  <si>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</si>
  <si>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</si>
  <si>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</si>
  <si>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</si>
  <si>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</si>
  <si>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</si>
  <si>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</si>
  <si>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</si>
  <si>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</si>
  <si>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</si>
  <si>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</si>
  <si>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</si>
  <si>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</si>
  <si>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</si>
  <si>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</si>
  <si>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</si>
  <si>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</si>
  <si>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</si>
  <si>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</si>
  <si>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</si>
  <si>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</si>
  <si>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</si>
  <si>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</si>
  <si>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</si>
  <si>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</si>
  <si>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</si>
  <si>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</si>
  <si>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</si>
  <si>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</si>
  <si>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</si>
  <si>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</si>
  <si>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</si>
  <si>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</si>
  <si>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</si>
  <si>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</si>
  <si>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</si>
  <si>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</si>
  <si>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</si>
  <si>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</si>
  <si>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</si>
  <si>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</si>
  <si>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</si>
  <si>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</si>
  <si>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</si>
  <si>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</si>
  <si>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</si>
  <si>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</si>
  <si>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</si>
  <si>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</si>
  <si>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</si>
  <si>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</si>
  <si>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</si>
  <si>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</si>
  <si>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</si>
  <si>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</si>
  <si>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</si>
  <si>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</si>
  <si>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</si>
  <si>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</si>
  <si>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</si>
  <si>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</si>
  <si>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</si>
  <si>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</si>
  <si>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</si>
  <si>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</si>
  <si>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</si>
  <si>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</si>
  <si>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</si>
  <si>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</si>
  <si>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</si>
  <si>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</si>
  <si>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</si>
  <si>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</si>
  <si>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</si>
  <si>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</si>
  <si>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</si>
  <si>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</si>
  <si>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</si>
  <si>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</si>
  <si>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</si>
  <si>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</si>
  <si>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</si>
  <si>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</si>
  <si>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</si>
  <si>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</si>
  <si>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</si>
  <si>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</si>
  <si>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</si>
  <si>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</si>
  <si>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</si>
  <si>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</si>
  <si>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</si>
  <si>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</si>
  <si>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</si>
  <si>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</si>
  <si>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</si>
  <si>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</si>
  <si>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</si>
  <si>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</si>
  <si>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</si>
  <si>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</si>
  <si>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</si>
  <si>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</si>
  <si>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</si>
  <si>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</si>
  <si>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</si>
  <si>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</si>
  <si>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</si>
  <si>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</si>
  <si>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</si>
  <si>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</si>
  <si>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</si>
  <si>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</si>
  <si>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</si>
  <si>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</si>
  <si>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</si>
  <si>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</si>
  <si>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</si>
  <si>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</si>
  <si>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</si>
  <si>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</si>
  <si>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</si>
  <si>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</si>
  <si>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</si>
  <si>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</si>
  <si>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</si>
  <si>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</si>
  <si>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</si>
  <si>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</si>
  <si>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</si>
  <si>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</si>
  <si>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</si>
  <si>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</si>
  <si>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</si>
  <si>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</si>
  <si>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</si>
  <si>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</si>
  <si>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</si>
  <si>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</si>
  <si>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</si>
  <si>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</si>
  <si>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</si>
  <si>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</si>
  <si>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</si>
  <si>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</si>
  <si>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</si>
  <si>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</si>
  <si>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</si>
  <si>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</si>
  <si>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</si>
  <si>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</si>
  <si>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</si>
  <si>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</si>
  <si>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</si>
  <si>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</si>
  <si>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</si>
  <si>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</si>
  <si>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</si>
  <si>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</si>
  <si>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</si>
  <si>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</si>
  <si>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</si>
  <si>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</si>
  <si>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</si>
  <si>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</si>
  <si>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</si>
  <si>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</si>
  <si>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</si>
  <si>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</si>
  <si>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</si>
  <si>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</si>
  <si>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</si>
  <si>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</si>
  <si>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</si>
  <si>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</si>
  <si>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</si>
  <si>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</si>
  <si>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</si>
  <si>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</si>
  <si>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</si>
  <si>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</si>
  <si>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</si>
  <si>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</si>
  <si>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</si>
  <si>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</si>
  <si>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</si>
  <si>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</si>
  <si>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</si>
  <si>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</si>
  <si>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</si>
  <si>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</si>
  <si>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</si>
  <si>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</si>
  <si>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</si>
  <si>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</si>
  <si>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</si>
  <si>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</si>
  <si>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</si>
  <si>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</si>
  <si>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</si>
  <si>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</si>
  <si>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</si>
  <si>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</si>
  <si>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</si>
  <si>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</si>
  <si>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</si>
  <si>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</si>
  <si>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</si>
  <si>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</si>
  <si>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</si>
  <si>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</si>
  <si>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</si>
  <si>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</si>
  <si>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</si>
  <si>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</si>
  <si>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</si>
  <si>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</si>
  <si>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</si>
  <si>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</si>
  <si>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</si>
  <si>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</si>
  <si>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</si>
  <si>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</si>
  <si>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</si>
  <si>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</si>
  <si>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</si>
  <si>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</si>
  <si>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</si>
  <si>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</si>
  <si>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</si>
  <si>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</si>
  <si>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</si>
  <si>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</si>
  <si>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</si>
  <si>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</si>
  <si>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</si>
  <si>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</si>
  <si>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</si>
  <si>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</si>
  <si>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</si>
  <si>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</si>
  <si>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</si>
  <si>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</si>
  <si>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</si>
  <si>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</si>
  <si>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</si>
  <si>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</si>
  <si>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</si>
  <si>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</si>
  <si>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</si>
  <si>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</si>
  <si>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</si>
  <si>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</si>
  <si>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</si>
  <si>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</si>
  <si>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</si>
  <si>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</si>
  <si>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</si>
  <si>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</si>
  <si>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</si>
  <si>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</si>
  <si>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</si>
  <si>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</si>
  <si>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</si>
  <si>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</si>
  <si>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</si>
  <si>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</si>
  <si>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</si>
  <si>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</si>
  <si>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</si>
  <si>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</si>
  <si>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</si>
  <si>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</si>
  <si>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</si>
  <si>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</si>
  <si>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</si>
  <si>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</si>
  <si>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</si>
  <si>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</si>
  <si>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</si>
  <si>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</si>
  <si>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</si>
  <si>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</si>
  <si>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</si>
  <si>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</si>
  <si>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</si>
  <si>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</si>
  <si>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</si>
  <si>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</si>
  <si>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</si>
  <si>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</si>
  <si>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</si>
  <si>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</si>
  <si>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</si>
  <si>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</si>
  <si>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</si>
  <si>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</si>
  <si>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</si>
  <si>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</si>
  <si>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</si>
  <si>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</si>
  <si>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</si>
  <si>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</si>
  <si>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</si>
  <si>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</si>
  <si>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</si>
  <si>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</si>
  <si>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</si>
  <si>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</si>
  <si>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</si>
  <si>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</si>
  <si>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</si>
  <si>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</si>
  <si>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</si>
  <si>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</si>
  <si>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</si>
  <si>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</si>
  <si>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</si>
  <si>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</si>
  <si>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</si>
  <si>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</si>
  <si>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</si>
  <si>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</si>
  <si>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</si>
  <si>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</si>
  <si>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</si>
  <si>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</si>
  <si>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</si>
  <si>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</si>
  <si>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</si>
  <si>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</si>
  <si>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</si>
  <si>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</si>
  <si>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</si>
  <si>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</si>
  <si>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</si>
  <si>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</si>
  <si>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</si>
  <si>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</si>
  <si>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</si>
  <si>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</si>
  <si>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</si>
  <si>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</si>
  <si>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</si>
  <si>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</si>
  <si>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</si>
  <si>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</si>
  <si>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</si>
  <si>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</si>
  <si>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</si>
  <si>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</si>
  <si>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</si>
  <si>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</si>
  <si>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</si>
  <si>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</si>
  <si>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</si>
  <si>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</si>
  <si>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</si>
  <si>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</si>
  <si>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</si>
  <si>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</si>
  <si>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</si>
  <si>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</si>
  <si>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</si>
  <si>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</si>
  <si>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</si>
  <si>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</si>
  <si>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</si>
  <si>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</si>
  <si>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</si>
  <si>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</si>
  <si>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</si>
  <si>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</si>
  <si>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</si>
  <si>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</si>
  <si>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</si>
  <si>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</si>
  <si>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</si>
  <si>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</si>
  <si>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</si>
  <si>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</si>
  <si>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</si>
  <si>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</si>
  <si>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</si>
  <si>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</si>
  <si>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</si>
  <si>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</si>
  <si>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</si>
  <si>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</si>
  <si>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</si>
  <si>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</si>
  <si>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</si>
  <si>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</si>
  <si>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</si>
  <si>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</si>
  <si>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</si>
  <si>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</si>
  <si>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</si>
  <si>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</si>
  <si>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</si>
  <si>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</si>
  <si>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</si>
  <si>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</si>
  <si>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</si>
  <si>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</si>
  <si>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</si>
  <si>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</si>
  <si>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</si>
  <si>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</si>
  <si>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</si>
  <si>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</si>
  <si>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</si>
  <si>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</si>
  <si>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</si>
  <si>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</si>
  <si>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</si>
  <si>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</si>
  <si>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</si>
  <si>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</si>
  <si>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</si>
  <si>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</si>
  <si>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</si>
  <si>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</si>
  <si>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</si>
  <si>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</si>
  <si>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</si>
  <si>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</si>
  <si>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</si>
  <si>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</si>
  <si>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</si>
  <si>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</si>
  <si>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</si>
  <si>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</si>
  <si>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</si>
  <si>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</si>
  <si>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</si>
  <si>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</si>
  <si>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</si>
  <si>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</si>
  <si>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</si>
  <si>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</si>
  <si>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</si>
  <si>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</si>
  <si>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</si>
  <si>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</si>
  <si>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</si>
  <si>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</si>
  <si>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</si>
  <si>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</si>
  <si>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</si>
  <si>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</si>
  <si>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</si>
  <si>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</si>
  <si>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</si>
  <si>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</si>
  <si>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</si>
  <si>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</si>
  <si>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</si>
  <si>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</si>
  <si>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</si>
  <si>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</si>
  <si>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</si>
  <si>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</si>
  <si>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</si>
  <si>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</si>
  <si>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</si>
  <si>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</si>
  <si>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</si>
  <si>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</si>
  <si>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</si>
  <si>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</si>
  <si>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</si>
  <si>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</si>
  <si>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</si>
  <si>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</si>
  <si>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</si>
  <si>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</si>
  <si>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</si>
  <si>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</si>
  <si>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</si>
  <si>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</si>
  <si>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</si>
  <si>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</si>
  <si>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</si>
  <si>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</si>
  <si>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</si>
  <si>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</si>
  <si>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</si>
  <si>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</si>
  <si>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</si>
  <si>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</si>
  <si>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</si>
  <si>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</si>
  <si>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</si>
  <si>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</si>
  <si>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</si>
  <si>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</si>
  <si>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</si>
  <si>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</si>
  <si>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</si>
  <si>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</si>
  <si>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</si>
  <si>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</si>
  <si>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</si>
  <si>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</si>
  <si>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</si>
  <si>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</si>
  <si>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</si>
  <si>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</si>
  <si>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</si>
  <si>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</si>
  <si>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</si>
  <si>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</si>
  <si>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</si>
  <si>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</si>
  <si>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</si>
  <si>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</si>
  <si>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</si>
  <si>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</si>
  <si>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</si>
  <si>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</si>
  <si>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</si>
  <si>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</si>
  <si>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</si>
  <si>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</si>
  <si>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</si>
  <si>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</si>
  <si>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</si>
  <si>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</si>
  <si>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</si>
  <si>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</si>
  <si>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</si>
  <si>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</si>
  <si>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</si>
  <si>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</si>
  <si>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</si>
  <si>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</si>
  <si>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</si>
  <si>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</si>
  <si>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</si>
  <si>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</si>
  <si>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</si>
  <si>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</si>
  <si>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</si>
  <si>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</si>
  <si>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</si>
  <si>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</si>
  <si>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</si>
  <si>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</si>
  <si>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</si>
  <si>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</si>
  <si>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</si>
  <si>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</si>
  <si>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</si>
  <si>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</si>
  <si>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</si>
  <si>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</si>
  <si>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</si>
  <si>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</si>
  <si>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</si>
  <si>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</si>
  <si>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</si>
  <si>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</si>
  <si>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</si>
  <si>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</si>
  <si>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</si>
  <si>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</si>
  <si>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</si>
  <si>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</si>
  <si>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</si>
  <si>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</si>
  <si>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</si>
  <si>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</si>
  <si>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</si>
  <si>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</si>
  <si>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</si>
  <si>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</si>
  <si>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</si>
  <si>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</si>
  <si>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</si>
  <si>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</si>
  <si>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</si>
  <si>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</si>
  <si>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</si>
  <si>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</si>
  <si>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</si>
  <si>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</si>
  <si>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</si>
  <si>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</si>
  <si>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</si>
  <si>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</si>
  <si>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</si>
  <si>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</si>
  <si>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</si>
  <si>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</si>
  <si>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</si>
  <si>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</si>
  <si>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</si>
  <si>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</si>
  <si>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</si>
  <si>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</si>
  <si>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</si>
  <si>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</si>
  <si>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</si>
  <si>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</si>
  <si>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</si>
  <si>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</si>
  <si>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</si>
  <si>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</si>
  <si>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</si>
  <si>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</si>
  <si>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</si>
  <si>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</si>
  <si>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</si>
  <si>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</si>
  <si>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</si>
  <si>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</si>
  <si>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</si>
  <si>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</si>
  <si>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</si>
  <si>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</si>
  <si>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</si>
  <si>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</si>
  <si>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</si>
  <si>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</si>
  <si>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</si>
  <si>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</si>
  <si>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</si>
  <si>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</si>
  <si>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</si>
  <si>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</si>
  <si>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</si>
  <si>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</si>
  <si>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</si>
  <si>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</si>
  <si>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</si>
  <si>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</si>
  <si>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</si>
  <si>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</si>
  <si>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</si>
  <si>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</si>
  <si>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</si>
  <si>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</si>
  <si>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</si>
  <si>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</si>
  <si>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</si>
  <si>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</si>
  <si>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</si>
  <si>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</si>
  <si>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</si>
  <si>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</si>
  <si>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</si>
  <si>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</si>
  <si>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</si>
  <si>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</si>
  <si>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</si>
  <si>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</si>
  <si>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</si>
  <si>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</si>
  <si>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</si>
  <si>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</si>
  <si>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</si>
  <si>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</si>
  <si>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</si>
  <si>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</si>
  <si>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</si>
  <si>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</si>
  <si>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</si>
  <si>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</si>
  <si>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</si>
  <si>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</si>
  <si>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</si>
  <si>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</si>
  <si>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</si>
  <si>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</si>
  <si>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</si>
  <si>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</si>
  <si>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</si>
  <si>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</si>
  <si>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</si>
  <si>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</si>
  <si>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</si>
  <si>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</si>
  <si>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</si>
  <si>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</si>
  <si>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</si>
  <si>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</si>
  <si>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</si>
  <si>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</si>
  <si>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</si>
  <si>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</si>
  <si>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</si>
  <si>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</si>
  <si>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</si>
  <si>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</si>
  <si>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</si>
  <si>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</si>
  <si>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</si>
  <si>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</si>
  <si>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</si>
  <si>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</si>
  <si>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</si>
  <si>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</si>
  <si>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</si>
  <si>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</si>
  <si>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</si>
  <si>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</si>
  <si>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</si>
  <si>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</si>
  <si>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</si>
  <si>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</si>
  <si>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</si>
  <si>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</si>
  <si>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</si>
  <si>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</si>
  <si>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</si>
  <si>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</si>
  <si>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</si>
  <si>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</si>
  <si>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</si>
  <si>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</si>
  <si>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</si>
  <si>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</si>
  <si>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</si>
  <si>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</si>
  <si>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</si>
  <si>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</si>
  <si>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</si>
  <si>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</si>
  <si>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</si>
  <si>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</si>
  <si>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</si>
  <si>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</si>
  <si>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</si>
  <si>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</si>
  <si>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</si>
  <si>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</si>
  <si>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</si>
  <si>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</si>
  <si>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</si>
  <si>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</si>
  <si>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</si>
  <si>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</si>
  <si>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</si>
  <si>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</si>
  <si>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</si>
  <si>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</si>
  <si>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</si>
  <si>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</si>
  <si>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</si>
  <si>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</si>
  <si>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</si>
  <si>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</si>
  <si>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</si>
  <si>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</si>
  <si>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</si>
  <si>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</si>
  <si>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</si>
  <si>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</si>
  <si>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</si>
  <si>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</si>
  <si>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</si>
  <si>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</si>
  <si>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</si>
  <si>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</si>
  <si>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</si>
  <si>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</si>
  <si>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</si>
  <si>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</si>
  <si>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</si>
  <si>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</si>
  <si>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</si>
  <si>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</si>
  <si>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</si>
  <si>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</si>
  <si>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</si>
  <si>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</si>
  <si>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</si>
  <si>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</si>
  <si>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</si>
  <si>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</si>
  <si>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</si>
  <si>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</si>
  <si>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</si>
  <si>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</si>
  <si>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</si>
  <si>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</si>
  <si>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</si>
  <si>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</si>
  <si>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</si>
  <si>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</si>
  <si>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</si>
  <si>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</si>
  <si>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</si>
  <si>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</si>
  <si>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</si>
  <si>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</si>
  <si>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</si>
  <si>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</si>
  <si>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</si>
  <si>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</si>
  <si>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</si>
  <si>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</si>
  <si>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</si>
  <si>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</si>
  <si>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</si>
  <si>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</si>
  <si>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</si>
  <si>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</si>
  <si>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</si>
  <si>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</si>
  <si>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</si>
  <si>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</si>
  <si>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</si>
  <si>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</si>
  <si>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</si>
  <si>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</si>
  <si>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</si>
  <si>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</si>
  <si>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</si>
  <si>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</si>
  <si>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</si>
  <si>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</si>
  <si>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</si>
  <si>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</si>
  <si>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</si>
  <si>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</si>
  <si>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</si>
  <si>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</si>
  <si>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</si>
  <si>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</si>
  <si>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</si>
  <si>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</si>
  <si>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</si>
  <si>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</si>
  <si>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</si>
  <si>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</si>
  <si>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</si>
  <si>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</si>
  <si>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</si>
  <si>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</si>
  <si>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</si>
  <si>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</si>
  <si>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</si>
  <si>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</si>
  <si>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</si>
  <si>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</si>
  <si>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</si>
  <si>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</si>
  <si>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</si>
  <si>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</si>
  <si>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</si>
  <si>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</si>
  <si>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</si>
  <si>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</si>
  <si>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</si>
  <si>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</si>
  <si>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</si>
  <si>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</si>
  <si>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</si>
  <si>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</si>
  <si>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</si>
  <si>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</si>
  <si>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</si>
  <si>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</si>
  <si>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</si>
  <si>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</si>
  <si>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</si>
  <si>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</si>
  <si>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</si>
  <si>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</si>
  <si>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</si>
  <si>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</si>
  <si>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</si>
  <si>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</si>
  <si>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</si>
  <si>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</si>
  <si>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</si>
  <si>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</si>
  <si>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</si>
  <si>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</si>
  <si>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</si>
  <si>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</si>
  <si>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</si>
  <si>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</si>
  <si>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</si>
  <si>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</si>
  <si>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</si>
  <si>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</si>
  <si>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</si>
  <si>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</si>
  <si>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</si>
  <si>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</si>
  <si>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</si>
  <si>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</si>
  <si>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</si>
  <si>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</si>
  <si>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</si>
  <si>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</si>
  <si>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</si>
  <si>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</si>
  <si>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</si>
  <si>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</si>
  <si>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</si>
  <si>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</si>
  <si>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</si>
  <si>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</si>
  <si>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</si>
  <si>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</si>
  <si>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</si>
  <si>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</si>
  <si>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</si>
  <si>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</si>
  <si>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</si>
  <si>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</si>
  <si>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</si>
  <si>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</si>
  <si>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</si>
  <si>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</si>
  <si>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</si>
  <si>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</si>
  <si>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</si>
  <si>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</si>
  <si>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</si>
  <si>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</si>
  <si>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</si>
  <si>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</si>
  <si>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</si>
  <si>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</si>
  <si>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</si>
  <si>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</si>
  <si>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</si>
  <si>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</si>
  <si>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</si>
  <si>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</si>
  <si>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</si>
  <si>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</si>
  <si>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</si>
  <si>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</si>
  <si>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</si>
  <si>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</si>
  <si>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</si>
  <si>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</si>
  <si>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</si>
  <si>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</si>
  <si>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</si>
  <si>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</si>
  <si>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</si>
  <si>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</si>
  <si>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</si>
  <si>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</si>
  <si>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</si>
  <si>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</si>
  <si>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</si>
  <si>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</si>
  <si>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</si>
  <si>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</si>
  <si>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</si>
  <si>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</si>
  <si>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</si>
  <si>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</si>
  <si>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</si>
  <si>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</si>
  <si>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</si>
  <si>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</si>
  <si>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</si>
  <si>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</si>
  <si>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</si>
  <si>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</si>
  <si>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</si>
  <si>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</si>
  <si>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</si>
  <si>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</si>
  <si>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</si>
  <si>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</si>
  <si>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</si>
  <si>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</si>
  <si>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</si>
  <si>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</si>
  <si>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</si>
  <si>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</si>
  <si>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</si>
  <si>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</si>
  <si>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</si>
  <si>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</si>
  <si>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</si>
  <si>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</si>
  <si>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</si>
  <si>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</si>
  <si>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</si>
  <si>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</si>
  <si>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</si>
  <si>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</si>
  <si>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</si>
  <si>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</si>
  <si>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</si>
  <si>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</si>
  <si>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</si>
  <si>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</si>
  <si>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</si>
  <si>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</si>
  <si>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</si>
  <si>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</si>
  <si>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</si>
  <si>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</si>
  <si>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</si>
  <si>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</si>
  <si>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</si>
  <si>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</si>
  <si>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</si>
  <si>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</si>
  <si>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</si>
  <si>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</si>
  <si>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</si>
  <si>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</si>
  <si>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</si>
  <si>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</si>
  <si>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</si>
  <si>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</si>
  <si>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</si>
  <si>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</si>
  <si>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</si>
  <si>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</si>
  <si>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</si>
  <si>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</si>
  <si>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</si>
  <si>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</si>
  <si>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</si>
  <si>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</si>
  <si>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</si>
  <si>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</si>
  <si>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</si>
  <si>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</si>
  <si>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</si>
  <si>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</si>
  <si>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</si>
  <si>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</si>
  <si>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</si>
  <si>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</si>
  <si>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</si>
  <si>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</si>
  <si>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</si>
  <si>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</si>
  <si>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</si>
  <si>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</si>
  <si>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</si>
  <si>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</si>
  <si>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</si>
  <si>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</si>
  <si>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</si>
  <si>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</si>
  <si>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</si>
  <si>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</si>
  <si>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</si>
  <si>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</si>
  <si>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</si>
  <si>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</si>
  <si>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</si>
  <si>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</si>
  <si>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</si>
  <si>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</si>
  <si>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</si>
  <si>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</si>
  <si>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</si>
  <si>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</si>
  <si>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</si>
  <si>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</si>
  <si>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</si>
  <si>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</si>
  <si>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</si>
  <si>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</si>
  <si>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</si>
  <si>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</si>
  <si>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</si>
  <si>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</si>
  <si>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</si>
  <si>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</si>
  <si>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</si>
  <si>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</si>
  <si>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</si>
  <si>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</si>
  <si>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</si>
  <si>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</si>
  <si>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</si>
  <si>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</si>
  <si>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</si>
  <si>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</si>
  <si>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</si>
  <si>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</si>
  <si>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</si>
  <si>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</si>
  <si>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</si>
  <si>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</si>
  <si>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</si>
  <si>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</si>
  <si>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</si>
  <si>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</si>
  <si>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</si>
  <si>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</si>
  <si>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</si>
  <si>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</si>
  <si>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</si>
  <si>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</si>
  <si>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</si>
  <si>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</si>
  <si>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</si>
  <si>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</si>
  <si>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</si>
  <si>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</si>
  <si>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</si>
  <si>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</si>
  <si>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</si>
  <si>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</si>
  <si>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</si>
  <si>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</si>
  <si>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</si>
  <si>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</si>
  <si>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</si>
  <si>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</si>
  <si>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</si>
  <si>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</si>
  <si>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</si>
  <si>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</si>
  <si>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</si>
  <si>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</si>
  <si>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</si>
  <si>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</si>
  <si>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</si>
  <si>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</si>
  <si>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</si>
  <si>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</si>
  <si>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</si>
  <si>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</si>
  <si>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</si>
  <si>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</si>
  <si>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</si>
  <si>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</si>
  <si>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</si>
  <si>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</si>
  <si>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</si>
  <si>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</si>
  <si>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</si>
  <si>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</si>
  <si>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</si>
  <si>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</si>
  <si>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</si>
  <si>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</si>
  <si>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</si>
  <si>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</si>
  <si>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</si>
  <si>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</si>
  <si>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</si>
  <si>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</si>
  <si>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</si>
  <si>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</si>
  <si>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</si>
  <si>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</si>
  <si>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</si>
  <si>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</si>
  <si>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</si>
  <si>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</si>
  <si>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</si>
  <si>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</si>
  <si>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</si>
  <si>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</si>
  <si>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</si>
  <si>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</si>
  <si>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</si>
  <si>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</si>
  <si>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</si>
  <si>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</si>
  <si>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</si>
  <si>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</si>
  <si>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</si>
  <si>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</si>
  <si>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</si>
  <si>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</si>
  <si>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</si>
  <si>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</si>
  <si>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</si>
  <si>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</si>
  <si>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</si>
  <si>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</si>
  <si>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</si>
  <si>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</si>
  <si>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</si>
  <si>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</si>
  <si>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</si>
  <si>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</si>
  <si>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</si>
  <si>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</si>
  <si>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</si>
  <si>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</si>
  <si>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</si>
  <si>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</si>
  <si>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</si>
  <si>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</si>
  <si>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</si>
  <si>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</si>
  <si>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</si>
  <si>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</si>
  <si>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</si>
  <si>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</si>
  <si>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</si>
  <si>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</si>
  <si>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</si>
  <si>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</si>
  <si>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</si>
  <si>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</si>
  <si>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</si>
  <si>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</si>
  <si>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</si>
  <si>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</si>
  <si>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</si>
  <si>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</si>
  <si>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</si>
  <si>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</si>
  <si>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</si>
  <si>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</si>
  <si>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</si>
  <si>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</si>
  <si>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</si>
  <si>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</si>
  <si>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</si>
  <si>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</si>
  <si>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</si>
  <si>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</si>
  <si>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</si>
  <si>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</si>
  <si>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</si>
  <si>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</si>
  <si>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</si>
  <si>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</si>
  <si>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</si>
  <si>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</si>
  <si>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</si>
  <si>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</si>
  <si>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</si>
  <si>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</si>
  <si>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</si>
  <si>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</si>
  <si>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</si>
  <si>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</si>
  <si>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</si>
  <si>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</si>
  <si>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</si>
  <si>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</si>
  <si>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</si>
  <si>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</si>
  <si>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</si>
  <si>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</si>
  <si>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</si>
  <si>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</si>
  <si>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</si>
  <si>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</si>
  <si>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</si>
  <si>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</si>
  <si>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</si>
  <si>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</si>
  <si>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</si>
  <si>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</si>
  <si>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</si>
  <si>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</si>
  <si>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</si>
  <si>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</si>
  <si>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</si>
  <si>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</si>
  <si>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</si>
  <si>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</si>
  <si>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</si>
  <si>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</si>
  <si>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</si>
  <si>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</si>
  <si>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</si>
  <si>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</si>
  <si>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</si>
  <si>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</si>
  <si>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</si>
  <si>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</si>
  <si>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</si>
  <si>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</si>
  <si>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</si>
  <si>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</si>
  <si>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</si>
  <si>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</si>
  <si>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</si>
  <si>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</si>
  <si>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</si>
  <si>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</si>
  <si>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</si>
  <si>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</si>
  <si>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</si>
  <si>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</si>
  <si>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</si>
  <si>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</si>
  <si>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</si>
  <si>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</si>
  <si>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</si>
  <si>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</si>
  <si>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</si>
  <si>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</si>
  <si>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</si>
  <si>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</si>
  <si>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</si>
  <si>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</si>
  <si>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</si>
  <si>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</si>
  <si>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</si>
  <si>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</si>
  <si>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</si>
  <si>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</si>
  <si>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</si>
  <si>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</si>
  <si>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</si>
  <si>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</si>
  <si>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</si>
  <si>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</si>
  <si>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</si>
  <si>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</si>
  <si>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</si>
  <si>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</si>
  <si>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</si>
  <si>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</si>
  <si>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</si>
  <si>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</si>
  <si>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</si>
  <si>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</si>
  <si>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</si>
  <si>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</si>
  <si>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</si>
  <si>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</si>
  <si>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</si>
  <si>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</si>
  <si>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</si>
  <si>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</si>
  <si>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</si>
  <si>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</si>
  <si>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</si>
  <si>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</si>
  <si>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</si>
  <si>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</si>
  <si>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</si>
  <si>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</si>
  <si>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</si>
  <si>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</si>
  <si>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</si>
  <si>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</si>
  <si>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</si>
  <si>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</si>
  <si>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</si>
  <si>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</si>
  <si>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</si>
  <si>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</si>
  <si>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</si>
  <si>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</si>
  <si>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</si>
  <si>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</si>
  <si>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</si>
  <si>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</si>
  <si>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</si>
  <si>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</si>
  <si>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</si>
  <si>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</si>
  <si>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</si>
  <si>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</si>
  <si>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</si>
  <si>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</si>
  <si>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</si>
  <si>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</si>
  <si>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</si>
  <si>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</si>
  <si>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</si>
  <si>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</si>
  <si>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</si>
  <si>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</si>
  <si>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</si>
  <si>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</si>
  <si>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</si>
  <si>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</si>
  <si>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</si>
  <si>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</si>
  <si>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</si>
  <si>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</si>
  <si>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</si>
  <si>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</si>
  <si>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</si>
  <si>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</si>
  <si>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</si>
  <si>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</si>
  <si>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</si>
  <si>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</si>
  <si>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</si>
  <si>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</si>
  <si>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</si>
  <si>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</si>
  <si>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</si>
  <si>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</si>
  <si>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</si>
  <si>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</si>
  <si>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</si>
  <si>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</si>
  <si>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</si>
  <si>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</si>
  <si>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</si>
  <si>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</si>
  <si>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</si>
  <si>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</si>
  <si>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</si>
  <si>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</si>
  <si>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</si>
  <si>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</si>
  <si>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</si>
  <si>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</si>
  <si>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</si>
  <si>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</si>
  <si>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</si>
  <si>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</si>
  <si>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</si>
  <si>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</si>
  <si>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</si>
  <si>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</si>
  <si>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</si>
  <si>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</si>
  <si>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</si>
  <si>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</si>
  <si>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</si>
  <si>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</si>
  <si>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</si>
  <si>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</si>
  <si>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</si>
  <si>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</si>
  <si>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</si>
  <si>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</si>
  <si>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</si>
  <si>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</si>
  <si>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</si>
  <si>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</si>
  <si>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</si>
  <si>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</si>
  <si>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</si>
  <si>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</si>
  <si>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</si>
  <si>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</si>
  <si>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</si>
  <si>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</si>
  <si>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</si>
  <si>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</si>
  <si>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</si>
  <si>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</si>
  <si>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</si>
  <si>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</si>
  <si>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</si>
  <si>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</si>
  <si>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</si>
  <si>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</si>
  <si>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</si>
  <si>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</si>
  <si>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</si>
  <si>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</si>
  <si>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</si>
  <si>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</si>
  <si>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</si>
  <si>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</si>
  <si>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</si>
  <si>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</si>
  <si>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</si>
  <si>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</si>
  <si>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</si>
  <si>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</si>
  <si>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</si>
  <si>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</si>
  <si>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</si>
  <si>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</si>
  <si>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</si>
  <si>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</si>
  <si>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</si>
  <si>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</si>
  <si>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</si>
  <si>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</si>
  <si>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</si>
  <si>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</si>
  <si>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</si>
  <si>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</si>
  <si>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</si>
  <si>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</si>
  <si>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</si>
  <si>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</si>
  <si>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</si>
  <si>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</si>
  <si>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</si>
  <si>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</si>
  <si>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</si>
  <si>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</si>
  <si>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</si>
  <si>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</si>
  <si>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</si>
  <si>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</si>
  <si>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</si>
  <si>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</si>
  <si>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</si>
  <si>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</si>
  <si>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</si>
  <si>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</si>
  <si>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</si>
  <si>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</si>
  <si>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</si>
  <si>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</si>
  <si>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</si>
  <si>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</si>
  <si>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</si>
  <si>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</si>
  <si>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</si>
  <si>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</si>
  <si>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</si>
  <si>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</si>
  <si>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</si>
  <si>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</si>
  <si>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</si>
  <si>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</si>
  <si>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</si>
  <si>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</si>
  <si>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</si>
  <si>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</si>
  <si>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</si>
  <si>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</si>
  <si>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</si>
  <si>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</si>
  <si>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</si>
  <si>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</si>
  <si>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</si>
  <si>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</si>
  <si>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</si>
  <si>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</si>
  <si>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</si>
  <si>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</si>
  <si>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</si>
  <si>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</si>
  <si>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</si>
  <si>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</si>
  <si>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</si>
  <si>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</si>
  <si>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</si>
  <si>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</si>
  <si>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</si>
  <si>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</si>
  <si>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</si>
  <si>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</si>
  <si>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</si>
  <si>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</si>
  <si>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</si>
  <si>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</si>
  <si>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</si>
  <si>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</si>
  <si>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</si>
  <si>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</si>
  <si>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</si>
  <si>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</si>
  <si>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</si>
  <si>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</si>
  <si>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</si>
  <si>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</si>
  <si>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</si>
  <si>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</si>
  <si>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</si>
  <si>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</si>
  <si>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</si>
  <si>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</si>
  <si>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</si>
  <si>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</si>
  <si>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</si>
  <si>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</si>
  <si>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</si>
  <si>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</si>
  <si>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</si>
  <si>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</si>
  <si>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</si>
  <si>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</si>
  <si>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</si>
  <si>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</si>
  <si>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</si>
  <si>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</si>
  <si>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</si>
  <si>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</si>
  <si>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</si>
  <si>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</si>
  <si>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</si>
  <si>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</si>
  <si>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</si>
  <si>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</si>
  <si>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</si>
  <si>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</si>
  <si>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</si>
  <si>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</si>
  <si>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</si>
  <si>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</si>
  <si>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</si>
  <si>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</si>
  <si>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</si>
  <si>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</si>
  <si>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</si>
  <si>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</si>
  <si>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</si>
  <si>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</si>
  <si>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</si>
  <si>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</si>
  <si>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</si>
  <si>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</si>
  <si>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</si>
  <si>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</si>
  <si>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</si>
  <si>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</si>
  <si>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</si>
  <si>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</si>
  <si>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</si>
  <si>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</si>
  <si>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</si>
  <si>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</si>
  <si>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</si>
  <si>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</si>
  <si>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</si>
  <si>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</si>
  <si>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</si>
  <si>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</si>
  <si>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</si>
  <si>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</si>
  <si>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</si>
  <si>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</si>
  <si>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</si>
  <si>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</si>
  <si>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</si>
  <si>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</si>
  <si>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</si>
  <si>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</si>
  <si>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</si>
  <si>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</si>
  <si>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</si>
  <si>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</si>
  <si>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</si>
  <si>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</si>
  <si>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</si>
  <si>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</si>
  <si>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</si>
  <si>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</si>
  <si>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</si>
  <si>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</si>
  <si>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</si>
  <si>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</si>
  <si>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</si>
  <si>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</si>
  <si>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</si>
  <si>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</si>
  <si>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</si>
  <si>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</si>
  <si>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</si>
  <si>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</si>
  <si>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</si>
  <si>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</si>
  <si>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</si>
  <si>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</si>
  <si>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</si>
  <si>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</si>
  <si>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</si>
  <si>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</si>
  <si>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</si>
  <si>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</si>
  <si>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</si>
  <si>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</si>
  <si>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</si>
  <si>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</si>
  <si>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</si>
  <si>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</si>
  <si>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</si>
  <si>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</si>
  <si>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</si>
  <si>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</si>
  <si>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</si>
  <si>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</si>
  <si>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</si>
  <si>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</si>
  <si>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</si>
  <si>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</si>
  <si>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</si>
  <si>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</si>
  <si>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</si>
  <si>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</si>
  <si>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</si>
  <si>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</si>
  <si>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</si>
  <si>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</si>
  <si>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</si>
  <si>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</si>
  <si>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</si>
  <si>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</si>
  <si>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</si>
  <si>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</si>
  <si>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</si>
  <si>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</si>
  <si>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</si>
  <si>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</si>
  <si>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</si>
  <si>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</si>
  <si>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</si>
  <si>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</si>
  <si>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</si>
  <si>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</si>
  <si>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</si>
  <si>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</si>
  <si>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</si>
  <si>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</si>
  <si>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</si>
  <si>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</si>
  <si>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</si>
  <si>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</si>
  <si>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</si>
  <si>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</si>
  <si>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</si>
  <si>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</si>
  <si>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</si>
  <si>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</si>
  <si>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</si>
  <si>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</si>
  <si>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</si>
  <si>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</si>
  <si>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</si>
  <si>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</si>
  <si>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</si>
  <si>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</si>
  <si>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</si>
  <si>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</si>
  <si>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</si>
  <si>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</si>
  <si>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</si>
  <si>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</si>
  <si>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</si>
  <si>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</si>
  <si>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</si>
  <si>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</si>
  <si>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</si>
  <si>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</si>
  <si>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</si>
  <si>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</si>
  <si>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</si>
  <si>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</si>
  <si>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</si>
  <si>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</si>
  <si>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</si>
  <si>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</si>
  <si>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</si>
  <si>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</si>
  <si>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</si>
  <si>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</si>
  <si>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</si>
  <si>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</si>
  <si>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</si>
  <si>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</si>
  <si>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</si>
  <si>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</si>
  <si>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</si>
  <si>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</si>
  <si>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</si>
  <si>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</si>
  <si>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</si>
  <si>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</si>
  <si>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</si>
  <si>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</si>
  <si>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</si>
  <si>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</si>
  <si>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</si>
  <si>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</si>
  <si>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</si>
  <si>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</si>
  <si>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</si>
  <si>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</si>
  <si>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</si>
  <si>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</si>
  <si>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</si>
  <si>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</si>
  <si>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</si>
  <si>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</si>
  <si>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</si>
  <si>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</si>
  <si>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</si>
  <si>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</si>
  <si>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</si>
  <si>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</si>
  <si>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</si>
  <si>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</si>
  <si>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</si>
  <si>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</si>
  <si>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</si>
  <si>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</si>
  <si>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</si>
  <si>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</si>
  <si>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</si>
  <si>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</si>
  <si>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</si>
  <si>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</si>
  <si>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</si>
  <si>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</si>
  <si>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</si>
  <si>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</si>
  <si>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</si>
  <si>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</si>
  <si>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</si>
  <si>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</si>
  <si>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</si>
  <si>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</si>
  <si>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</si>
  <si>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</si>
  <si>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</si>
  <si>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</si>
  <si>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</si>
  <si>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</si>
  <si>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</si>
  <si>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</si>
  <si>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</si>
  <si>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</si>
  <si>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</si>
  <si>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</si>
  <si>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</si>
  <si>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</si>
  <si>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</si>
  <si>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</si>
  <si>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</si>
  <si>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</si>
  <si>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</si>
  <si>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</si>
  <si>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</si>
  <si>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</si>
  <si>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</si>
  <si>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</si>
  <si>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</si>
  <si>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</si>
  <si>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</si>
  <si>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</si>
  <si>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</si>
  <si>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</si>
  <si>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</si>
  <si>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</si>
  <si>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</si>
  <si>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</si>
  <si>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</si>
  <si>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</si>
  <si>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</si>
  <si>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</si>
  <si>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</si>
  <si>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</si>
  <si>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</si>
  <si>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</si>
  <si>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</si>
  <si>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</si>
  <si>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</si>
  <si>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</si>
  <si>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</si>
  <si>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</si>
  <si>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</si>
  <si>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</si>
  <si>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</si>
  <si>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</si>
  <si>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</si>
  <si>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</si>
  <si>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</si>
  <si>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</si>
  <si>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</si>
  <si>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</si>
  <si>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</si>
  <si>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</si>
  <si>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</si>
  <si>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</si>
  <si>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</si>
  <si>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</si>
  <si>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</si>
  <si>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</si>
  <si>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</si>
  <si>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</si>
  <si>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</si>
  <si>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</si>
  <si>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</si>
  <si>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</si>
  <si>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</si>
  <si>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</si>
  <si>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</si>
  <si>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</si>
  <si>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</si>
  <si>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</si>
  <si>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</si>
  <si>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</si>
  <si>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</si>
  <si>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</si>
  <si>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</si>
  <si>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</si>
  <si>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</si>
  <si>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</si>
  <si>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</si>
  <si>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</si>
  <si>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</si>
  <si>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</si>
  <si>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</si>
  <si>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</si>
  <si>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</si>
  <si>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</si>
  <si>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</si>
  <si>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</si>
  <si>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</si>
  <si>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</si>
  <si>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</si>
  <si>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</si>
  <si>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</si>
  <si>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</si>
  <si>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</si>
  <si>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</si>
  <si>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</si>
  <si>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</si>
  <si>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</si>
  <si>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</si>
  <si>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</si>
  <si>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</si>
  <si>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</si>
  <si>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</si>
  <si>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</si>
  <si>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</si>
  <si>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</si>
  <si>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</si>
  <si>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</si>
  <si>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</si>
  <si>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</si>
  <si>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</si>
  <si>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</si>
  <si>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</si>
  <si>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</si>
  <si>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</si>
  <si>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</si>
  <si>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</si>
  <si>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</si>
  <si>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</si>
  <si>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</si>
  <si>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</si>
  <si>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</si>
  <si>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</si>
  <si>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</si>
  <si>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</si>
  <si>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</si>
  <si>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</si>
  <si>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</si>
  <si>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</si>
  <si>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</si>
  <si>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</si>
  <si>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</si>
  <si>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</si>
  <si>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</si>
  <si>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</si>
  <si>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</si>
  <si>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</si>
  <si>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</si>
  <si>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</si>
  <si>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</si>
  <si>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</si>
  <si>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</si>
  <si>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</si>
  <si>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</si>
  <si>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</si>
  <si>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</si>
  <si>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</si>
  <si>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</si>
  <si>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</si>
  <si>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</si>
  <si>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</si>
  <si>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</si>
  <si>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</si>
  <si>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</si>
  <si>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</si>
  <si>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</si>
  <si>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</si>
  <si>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</si>
  <si>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</si>
  <si>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</si>
  <si>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</si>
  <si>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</si>
  <si>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</si>
  <si>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</si>
  <si>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</si>
  <si>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</si>
  <si>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</si>
  <si>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</si>
  <si>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</si>
  <si>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</si>
  <si>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</si>
  <si>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</si>
  <si>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</si>
  <si>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</si>
  <si>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</si>
  <si>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</si>
  <si>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</si>
  <si>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</si>
  <si>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</si>
  <si>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</si>
  <si>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</si>
  <si>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</si>
  <si>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</si>
  <si>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</si>
  <si>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</si>
  <si>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</si>
  <si>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</si>
  <si>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</si>
  <si>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</si>
  <si>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</si>
  <si>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</si>
  <si>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</si>
  <si>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</si>
  <si>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</si>
  <si>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</si>
  <si>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</si>
  <si>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</si>
  <si>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</si>
  <si>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</si>
  <si>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</si>
  <si>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</si>
  <si>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</si>
  <si>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</si>
  <si>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</si>
  <si>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</si>
  <si>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</si>
  <si>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</si>
  <si>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</si>
  <si>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</si>
  <si>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</si>
  <si>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</si>
  <si>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</si>
  <si>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</si>
  <si>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</si>
  <si>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</si>
  <si>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</si>
  <si>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</si>
  <si>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</si>
  <si>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</si>
  <si>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</si>
  <si>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</si>
  <si>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</si>
  <si>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</si>
  <si>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</si>
  <si>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</si>
  <si>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</si>
  <si>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</si>
  <si>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</si>
  <si>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</si>
  <si>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</si>
  <si>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</si>
  <si>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</si>
  <si>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</si>
  <si>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</si>
  <si>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</si>
  <si>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</si>
  <si>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</si>
  <si>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</si>
  <si>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</si>
  <si>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</si>
  <si>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</si>
  <si>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</si>
  <si>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</si>
  <si>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</si>
  <si>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</si>
  <si>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</si>
  <si>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</si>
  <si>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</si>
  <si>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</si>
  <si>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</si>
  <si>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</si>
  <si>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</si>
  <si>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</si>
  <si>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</si>
  <si>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</si>
  <si>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</si>
  <si>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</si>
  <si>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</si>
  <si>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</si>
  <si>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</si>
  <si>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</si>
  <si>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</si>
  <si>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</si>
  <si>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</si>
  <si>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</si>
  <si>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</si>
  <si>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</si>
  <si>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</si>
  <si>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</si>
  <si>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</si>
  <si>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</si>
  <si>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</si>
  <si>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</si>
  <si>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</si>
  <si>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</si>
  <si>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</si>
  <si>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</si>
  <si>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</si>
  <si>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</si>
  <si>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</si>
  <si>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</si>
  <si>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</si>
  <si>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</si>
  <si>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</si>
  <si>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</si>
  <si>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</si>
  <si>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</si>
  <si>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</si>
  <si>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</si>
  <si>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</si>
  <si>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</si>
  <si>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</si>
  <si>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</si>
  <si>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</si>
  <si>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</si>
  <si>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</si>
  <si>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</si>
  <si>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</si>
  <si>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</si>
  <si>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</si>
  <si>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</si>
  <si>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</si>
  <si>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</si>
  <si>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</si>
  <si>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</si>
  <si>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</si>
  <si>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</si>
  <si>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</si>
  <si>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</si>
  <si>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</si>
  <si>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</si>
  <si>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</si>
  <si>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</si>
  <si>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</si>
  <si>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</si>
  <si>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</si>
  <si>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</si>
  <si>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</si>
  <si>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</si>
  <si>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</si>
  <si>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</si>
  <si>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</si>
  <si>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</si>
  <si>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</si>
  <si>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</si>
  <si>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</si>
  <si>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</si>
  <si>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</si>
  <si>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</si>
  <si>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</si>
  <si>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</si>
  <si>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</si>
  <si>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</si>
  <si>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</si>
  <si>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</si>
  <si>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</si>
  <si>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</si>
  <si>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</si>
  <si>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</si>
  <si>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</si>
  <si>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</si>
  <si>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</si>
  <si>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</si>
  <si>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</si>
  <si>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</si>
  <si>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</si>
  <si>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</si>
  <si>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</si>
  <si>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</si>
  <si>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</si>
  <si>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</si>
  <si>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</si>
  <si>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</si>
  <si>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</si>
  <si>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</si>
  <si>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</si>
  <si>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</si>
  <si>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</si>
  <si>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</si>
  <si>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</si>
  <si>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</si>
  <si>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</si>
  <si>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</si>
  <si>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</si>
  <si>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</si>
  <si>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</si>
  <si>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</si>
  <si>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</si>
  <si>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</si>
  <si>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</si>
  <si>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</si>
  <si>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</si>
  <si>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</si>
  <si>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</si>
  <si>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</si>
  <si>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</si>
  <si>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</si>
  <si>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</si>
  <si>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</si>
  <si>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</si>
  <si>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</si>
  <si>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</si>
  <si>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</si>
  <si>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</si>
  <si>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</si>
  <si>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</si>
  <si>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</si>
  <si>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</si>
  <si>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</si>
  <si>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</si>
  <si>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</si>
  <si>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</si>
  <si>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</si>
  <si>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</si>
  <si>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</si>
  <si>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</si>
  <si>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</si>
  <si>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</si>
  <si>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</si>
  <si>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</si>
  <si>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</si>
  <si>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</si>
  <si>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</si>
  <si>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</si>
  <si>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</si>
  <si>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</si>
  <si>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</si>
  <si>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</si>
  <si>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</si>
  <si>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</si>
  <si>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</si>
  <si>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</si>
  <si>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</si>
  <si>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</si>
  <si>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</si>
  <si>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</si>
  <si>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</si>
  <si>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</si>
  <si>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</si>
  <si>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</si>
  <si>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</si>
  <si>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</si>
  <si>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</si>
  <si>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</si>
  <si>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</si>
  <si>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</si>
  <si>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</si>
  <si>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</si>
  <si>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</si>
  <si>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</si>
  <si>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</si>
  <si>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</si>
  <si>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</si>
  <si>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</si>
  <si>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</si>
  <si>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</si>
  <si>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</si>
  <si>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</si>
  <si>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</si>
  <si>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</si>
  <si>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</si>
  <si>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</si>
  <si>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</si>
  <si>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</si>
  <si>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</si>
  <si>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</si>
  <si>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</si>
  <si>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</si>
  <si>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</si>
  <si>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</si>
  <si>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</si>
  <si>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</si>
  <si>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</si>
  <si>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</si>
  <si>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</si>
  <si>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</si>
  <si>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</si>
  <si>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</si>
  <si>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</si>
  <si>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</si>
  <si>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</si>
  <si>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</si>
  <si>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</si>
  <si>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</si>
  <si>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</si>
  <si>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</si>
  <si>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</si>
  <si>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</si>
  <si>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</si>
  <si>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</si>
  <si>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</si>
  <si>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</si>
  <si>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</si>
  <si>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</si>
  <si>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</si>
  <si>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</si>
  <si>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</si>
  <si>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</si>
  <si>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</si>
  <si>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</si>
  <si>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</si>
  <si>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</si>
  <si>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</si>
  <si>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</si>
  <si>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</si>
  <si>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</si>
  <si>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</si>
  <si>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</si>
  <si>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</si>
  <si>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</si>
  <si>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</si>
  <si>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</si>
  <si>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</si>
  <si>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</si>
  <si>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</si>
  <si>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</si>
  <si>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</si>
  <si>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</si>
  <si>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</si>
  <si>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</si>
  <si>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</si>
  <si>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</si>
  <si>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</si>
  <si>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</si>
  <si>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</si>
  <si>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</si>
  <si>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</si>
  <si>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</si>
  <si>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</si>
  <si>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</si>
  <si>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</si>
  <si>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</si>
  <si>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</si>
  <si>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</si>
  <si>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</si>
  <si>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</si>
  <si>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</si>
  <si>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</si>
  <si>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</si>
  <si>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</si>
  <si>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</si>
  <si>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</si>
  <si>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</si>
  <si>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</si>
  <si>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</si>
  <si>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</si>
  <si>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</si>
  <si>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</si>
  <si>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</si>
  <si>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</si>
  <si>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</si>
  <si>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</si>
  <si>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</si>
  <si>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</si>
  <si>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</si>
  <si>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</si>
  <si>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</si>
  <si>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</si>
  <si>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</si>
  <si>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</si>
  <si>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</si>
  <si>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</si>
  <si>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</si>
  <si>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</si>
  <si>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</si>
  <si>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</si>
  <si>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</si>
  <si>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</si>
  <si>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</si>
  <si>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</si>
  <si>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</si>
  <si>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</si>
  <si>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</si>
  <si>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</si>
  <si>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</si>
  <si>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</si>
  <si>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</si>
  <si>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</si>
  <si>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</si>
  <si>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</si>
  <si>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</si>
  <si>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</si>
  <si>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</si>
  <si>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</si>
  <si>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</si>
  <si>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</si>
  <si>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</si>
  <si>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</si>
  <si>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</si>
  <si>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</si>
  <si>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</si>
  <si>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</si>
  <si>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</si>
  <si>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</si>
  <si>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</si>
  <si>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</si>
  <si>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</si>
  <si>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</si>
  <si>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</si>
  <si>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</si>
  <si>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</si>
  <si>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</si>
  <si>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</si>
  <si>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</si>
  <si>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</si>
  <si>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</si>
  <si>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</si>
  <si>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</si>
  <si>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</si>
  <si>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</si>
  <si>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</si>
  <si>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</si>
  <si>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</si>
  <si>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</si>
  <si>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</si>
  <si>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</si>
  <si>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</si>
  <si>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</si>
  <si>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</si>
  <si>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</si>
  <si>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</si>
  <si>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</si>
  <si>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</si>
  <si>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</si>
  <si>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</si>
  <si>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</si>
  <si>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</si>
  <si>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</si>
  <si>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</si>
  <si>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</si>
  <si>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</si>
  <si>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</si>
  <si>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</si>
  <si>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</si>
  <si>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</si>
  <si>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</si>
  <si>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</si>
  <si>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</si>
  <si>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</si>
  <si>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</si>
  <si>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</si>
  <si>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</si>
  <si>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</si>
  <si>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</si>
  <si>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</si>
  <si>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</si>
  <si>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</si>
  <si>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</si>
  <si>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</si>
  <si>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</si>
  <si>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</si>
  <si>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</si>
  <si>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</si>
  <si>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</si>
  <si>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</si>
  <si>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</si>
  <si>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</si>
  <si>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</si>
  <si>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</si>
  <si>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</si>
  <si>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</si>
  <si>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</si>
  <si>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</si>
  <si>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</si>
  <si>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</si>
  <si>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</si>
  <si>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</si>
  <si>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</si>
  <si>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</si>
  <si>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</si>
  <si>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</si>
  <si>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</si>
  <si>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</si>
  <si>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</si>
  <si>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</si>
  <si>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</si>
  <si>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</si>
  <si>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</si>
  <si>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</si>
  <si>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</si>
  <si>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</si>
  <si>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</si>
  <si>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</si>
  <si>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</si>
  <si>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</si>
  <si>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</si>
  <si>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</si>
  <si>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</si>
  <si>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</si>
  <si>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</si>
  <si>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</si>
  <si>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</si>
  <si>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</si>
  <si>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</si>
  <si>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</si>
  <si>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</si>
  <si>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</si>
  <si>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</si>
  <si>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</si>
  <si>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</si>
  <si>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</si>
  <si>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</si>
  <si>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</si>
  <si>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</si>
  <si>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</si>
  <si>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</si>
  <si>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</si>
  <si>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</si>
  <si>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</si>
  <si>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</si>
  <si>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</si>
  <si>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</si>
  <si>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</si>
  <si>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</si>
  <si>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</si>
  <si>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</si>
  <si>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</si>
  <si>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</si>
  <si>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</si>
  <si>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</si>
  <si>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</si>
  <si>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</si>
  <si>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</si>
  <si>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</si>
  <si>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</si>
  <si>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</si>
  <si>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</si>
  <si>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</si>
  <si>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</si>
  <si>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</si>
  <si>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</si>
  <si>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</si>
  <si>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</si>
  <si>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</si>
  <si>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</si>
  <si>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</si>
  <si>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</si>
  <si>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</si>
  <si>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</si>
  <si>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</si>
  <si>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</si>
  <si>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</si>
  <si>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</si>
  <si>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</si>
  <si>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</si>
  <si>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</si>
  <si>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</si>
  <si>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</si>
  <si>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</si>
  <si>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</si>
  <si>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</si>
  <si>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</si>
  <si>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</si>
  <si>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</si>
  <si>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</si>
  <si>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</si>
  <si>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</si>
  <si>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</si>
  <si>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</si>
  <si>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</si>
  <si>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</si>
  <si>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</si>
  <si>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</si>
  <si>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</si>
  <si>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</si>
  <si>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</si>
  <si>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</si>
  <si>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</si>
  <si>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</si>
  <si>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</si>
  <si>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</si>
  <si>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</si>
  <si>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</si>
  <si>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</si>
  <si>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</si>
  <si>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</si>
  <si>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</si>
  <si>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</si>
  <si>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</si>
  <si>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</si>
  <si>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</si>
  <si>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</si>
  <si>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</si>
  <si>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</si>
  <si>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</si>
  <si>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</si>
  <si>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</si>
  <si>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</si>
  <si>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</si>
  <si>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</si>
  <si>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</si>
  <si>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</si>
  <si>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</si>
  <si>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</si>
  <si>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</si>
  <si>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</si>
  <si>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</si>
  <si>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</si>
  <si>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</si>
  <si>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</si>
  <si>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</si>
  <si>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</si>
  <si>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</si>
  <si>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</si>
  <si>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</si>
  <si>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</si>
  <si>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</si>
  <si>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</si>
  <si>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</si>
  <si>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</si>
  <si>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</si>
  <si>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</si>
  <si>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</si>
  <si>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</si>
  <si>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</si>
  <si>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</si>
  <si>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</si>
  <si>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</si>
  <si>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</si>
  <si>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</si>
  <si>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</si>
  <si>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</si>
  <si>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</si>
  <si>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</si>
  <si>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</si>
  <si>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</si>
  <si>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</si>
  <si>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</si>
  <si>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</si>
  <si>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</si>
  <si>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</si>
  <si>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</si>
  <si>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</si>
  <si>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</si>
  <si>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</si>
  <si>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</si>
  <si>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</si>
  <si>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</si>
  <si>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</si>
  <si>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</si>
  <si>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</si>
  <si>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</si>
  <si>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</si>
  <si>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</si>
  <si>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</si>
  <si>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</si>
  <si>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</si>
  <si>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</si>
  <si>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</si>
  <si>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</si>
  <si>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</si>
  <si>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</si>
  <si>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</si>
  <si>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</si>
  <si>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</si>
  <si>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</si>
  <si>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</si>
  <si>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</si>
  <si>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</si>
  <si>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</si>
  <si>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</si>
  <si>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</si>
  <si>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</si>
  <si>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</si>
  <si>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</si>
  <si>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</si>
  <si>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</si>
  <si>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</si>
  <si>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</si>
  <si>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</si>
  <si>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</si>
  <si>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</si>
  <si>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</si>
  <si>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</si>
  <si>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</si>
  <si>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</si>
  <si>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</si>
  <si>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</si>
  <si>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</si>
  <si>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</si>
  <si>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</si>
  <si>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</si>
  <si>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</si>
  <si>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</si>
  <si>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</si>
  <si>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</si>
  <si>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</si>
  <si>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</si>
  <si>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</si>
  <si>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</si>
  <si>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</si>
  <si>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</si>
  <si>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</si>
  <si>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</si>
  <si>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</si>
  <si>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</si>
  <si>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</si>
  <si>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</si>
  <si>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</si>
  <si>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</si>
  <si>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</si>
  <si>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</si>
  <si>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</si>
  <si>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</si>
  <si>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</si>
  <si>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</si>
  <si>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</si>
  <si>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</si>
  <si>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</si>
  <si>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</si>
  <si>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</si>
  <si>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</si>
  <si>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</si>
  <si>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</si>
  <si>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</si>
  <si>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</si>
  <si>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</si>
  <si>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</si>
  <si>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</si>
  <si>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</si>
  <si>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</si>
  <si>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</si>
  <si>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</si>
  <si>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</si>
  <si>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</si>
  <si>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</si>
  <si>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</si>
  <si>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</si>
  <si>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</si>
  <si>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</si>
  <si>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</si>
  <si>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</si>
  <si>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</si>
  <si>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</si>
  <si>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</si>
  <si>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</si>
  <si>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</si>
  <si>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</si>
  <si>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</si>
  <si>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</si>
  <si>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</si>
  <si>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</si>
  <si>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</si>
  <si>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</si>
  <si>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</si>
  <si>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</si>
  <si>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</si>
  <si>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</si>
  <si>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</si>
  <si>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</si>
  <si>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</si>
  <si>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</si>
  <si>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</si>
  <si>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</si>
  <si>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</si>
  <si>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</si>
  <si>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</si>
  <si>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</si>
  <si>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</si>
  <si>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</si>
  <si>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</si>
  <si>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</si>
  <si>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</si>
  <si>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</si>
  <si>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</si>
  <si>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</si>
  <si>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</si>
  <si>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</si>
  <si>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</si>
  <si>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</si>
  <si>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</si>
  <si>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</si>
  <si>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</si>
  <si>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</si>
  <si>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</si>
  <si>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</si>
  <si>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</si>
  <si>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</si>
  <si>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</si>
  <si>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</si>
  <si>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</si>
  <si>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</si>
  <si>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</si>
  <si>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</si>
  <si>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</si>
  <si>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</si>
  <si>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</si>
  <si>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</si>
  <si>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</si>
  <si>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</si>
  <si>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</si>
  <si>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</si>
  <si>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</si>
  <si>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</si>
  <si>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</si>
  <si>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</si>
  <si>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</si>
  <si>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</si>
  <si>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</si>
  <si>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</si>
  <si>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</si>
  <si>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</si>
  <si>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</si>
  <si>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</si>
  <si>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</si>
  <si>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</si>
  <si>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</si>
  <si>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</si>
  <si>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</si>
  <si>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</si>
  <si>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</si>
  <si>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</si>
  <si>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</si>
  <si>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</si>
  <si>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</si>
  <si>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</si>
  <si>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</si>
  <si>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</si>
  <si>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</si>
  <si>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</si>
  <si>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</si>
  <si>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</si>
  <si>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</si>
  <si>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</si>
  <si>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</si>
  <si>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</si>
  <si>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</si>
  <si>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</si>
  <si>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</si>
  <si>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</si>
  <si>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</si>
  <si>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</si>
  <si>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</si>
  <si>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</si>
  <si>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</si>
  <si>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</si>
  <si>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</si>
  <si>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</si>
  <si>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</si>
  <si>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</si>
  <si>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</si>
  <si>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</si>
  <si>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</si>
  <si>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</si>
  <si>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</si>
  <si>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</si>
  <si>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</si>
  <si>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</si>
  <si>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</si>
  <si>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</si>
  <si>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</si>
  <si>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</si>
  <si>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</si>
  <si>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</si>
  <si>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</si>
  <si>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</si>
  <si>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</si>
  <si>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</si>
  <si>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</si>
  <si>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</si>
  <si>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</si>
  <si>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</si>
  <si>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</si>
  <si>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</si>
  <si>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</si>
  <si>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</si>
  <si>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</si>
  <si>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</si>
  <si>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</si>
  <si>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</si>
  <si>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</si>
  <si>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</si>
  <si>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</si>
  <si>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</si>
  <si>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</si>
  <si>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</si>
  <si>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</si>
  <si>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</si>
  <si>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</si>
  <si>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</si>
  <si>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</si>
  <si>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</si>
  <si>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</si>
  <si>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</si>
  <si>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</si>
  <si>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</si>
  <si>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</si>
  <si>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</si>
  <si>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</si>
  <si>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</si>
  <si>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</si>
  <si>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</si>
  <si>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</si>
  <si>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</si>
  <si>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</si>
  <si>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</si>
  <si>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</si>
  <si>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</si>
  <si>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</si>
  <si>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</si>
  <si>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</si>
  <si>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</si>
  <si>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</si>
  <si>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</si>
  <si>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</si>
  <si>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</si>
  <si>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</si>
  <si>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</si>
  <si>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</si>
  <si>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</si>
  <si>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</si>
  <si>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</si>
  <si>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</si>
  <si>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</si>
  <si>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</si>
  <si>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</si>
  <si>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</si>
  <si>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</si>
  <si>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</si>
  <si>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</si>
  <si>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</si>
  <si>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</si>
  <si>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</si>
  <si>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</si>
  <si>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</si>
  <si>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</si>
  <si>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</si>
  <si>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</si>
  <si>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</si>
  <si>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</si>
  <si>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</si>
  <si>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</si>
  <si>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</si>
  <si>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</si>
  <si>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</si>
  <si>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</si>
  <si>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</si>
  <si>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</si>
  <si>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</si>
  <si>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</si>
  <si>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</si>
  <si>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</si>
  <si>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</si>
  <si>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</si>
  <si>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</si>
  <si>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</si>
  <si>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</si>
  <si>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</si>
  <si>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</si>
  <si>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</si>
  <si>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</si>
  <si>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</si>
  <si>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</si>
  <si>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</si>
  <si>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</si>
  <si>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</si>
  <si>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</si>
  <si>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</si>
  <si>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</si>
  <si>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</si>
  <si>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</si>
  <si>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</si>
  <si>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</si>
  <si>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</si>
  <si>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</si>
  <si>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</si>
  <si>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</si>
  <si>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</si>
  <si>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</si>
  <si>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</si>
  <si>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</si>
  <si>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</si>
  <si>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</si>
  <si>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</si>
  <si>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</si>
  <si>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</si>
  <si>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</si>
  <si>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</si>
  <si>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</si>
  <si>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</si>
  <si>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</si>
  <si>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</si>
  <si>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</si>
  <si>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</si>
  <si>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</si>
  <si>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</si>
  <si>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</si>
  <si>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</si>
  <si>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</si>
  <si>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</si>
  <si>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</si>
  <si>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</si>
  <si>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</si>
  <si>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</si>
  <si>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</si>
  <si>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</si>
  <si>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</si>
  <si>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</si>
  <si>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</si>
  <si>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</si>
  <si>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</si>
  <si>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</si>
  <si>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</si>
  <si>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</si>
  <si>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</si>
  <si>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</si>
  <si>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</si>
  <si>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</si>
  <si>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</si>
  <si>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</si>
  <si>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</si>
  <si>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</si>
  <si>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</si>
  <si>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</si>
  <si>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</si>
  <si>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</si>
  <si>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</si>
  <si>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</si>
  <si>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</si>
  <si>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</si>
  <si>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</si>
  <si>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</si>
  <si>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</si>
  <si>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</si>
  <si>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</si>
  <si>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</si>
  <si>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</si>
  <si>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</si>
  <si>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</si>
  <si>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</si>
  <si>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</si>
  <si>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</si>
  <si>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</si>
  <si>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</si>
  <si>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</si>
  <si>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</si>
  <si>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</si>
  <si>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</si>
  <si>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</si>
  <si>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</si>
  <si>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</si>
  <si>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</si>
  <si>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</si>
  <si>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</si>
  <si>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</si>
  <si>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</si>
  <si>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</si>
  <si>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</si>
  <si>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</si>
  <si>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</si>
  <si>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</si>
  <si>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</si>
  <si>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</si>
  <si>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</si>
  <si>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</si>
  <si>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</si>
  <si>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</si>
  <si>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</si>
  <si>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</si>
  <si>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</si>
  <si>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</si>
  <si>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</si>
  <si>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</si>
  <si>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</si>
  <si>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</si>
  <si>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</si>
  <si>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</si>
  <si>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</si>
  <si>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</si>
  <si>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</si>
  <si>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</si>
  <si>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</si>
  <si>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</si>
  <si>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</si>
  <si>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</si>
  <si>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</si>
  <si>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</si>
  <si>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</si>
  <si>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</si>
  <si>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</si>
  <si>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</si>
  <si>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</si>
  <si>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</si>
  <si>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</si>
  <si>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</si>
  <si>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</si>
  <si>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</si>
  <si>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</si>
  <si>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</si>
  <si>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</si>
  <si>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</si>
  <si>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</si>
  <si>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</si>
  <si>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</si>
  <si>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</si>
  <si>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</si>
  <si>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</si>
  <si>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</si>
  <si>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</si>
  <si>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</si>
  <si>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</si>
  <si>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</si>
  <si>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</si>
  <si>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</si>
  <si>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</si>
  <si>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</si>
  <si>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</si>
  <si>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</si>
  <si>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</si>
  <si>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</si>
  <si>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</si>
  <si>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</si>
  <si>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</si>
  <si>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</si>
  <si>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</si>
  <si>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</si>
  <si>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</si>
  <si>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</si>
  <si>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</si>
  <si>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</si>
  <si>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</si>
  <si>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</si>
  <si>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</si>
  <si>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</si>
  <si>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</si>
  <si>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</si>
  <si>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</si>
  <si>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</si>
  <si>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</si>
  <si>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</si>
  <si>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</si>
  <si>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</si>
  <si>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</si>
  <si>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</si>
  <si>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</si>
  <si>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</si>
  <si>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</si>
  <si>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</si>
  <si>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</si>
  <si>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</si>
  <si>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</si>
  <si>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</si>
  <si>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</si>
  <si>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</si>
  <si>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</si>
  <si>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</si>
  <si>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</si>
  <si>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</si>
  <si>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</si>
  <si>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</si>
  <si>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</si>
  <si>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</si>
  <si>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</si>
  <si>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</si>
  <si>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</si>
  <si>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</si>
  <si>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</si>
  <si>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</si>
  <si>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</si>
  <si>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</si>
  <si>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</si>
  <si>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</si>
  <si>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</si>
  <si>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</si>
  <si>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</si>
  <si>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</si>
  <si>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</si>
  <si>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</si>
  <si>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</si>
  <si>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</si>
  <si>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</si>
  <si>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</si>
  <si>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</si>
  <si>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</si>
  <si>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</si>
  <si>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</si>
  <si>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</si>
  <si>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</si>
  <si>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</si>
  <si>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</si>
  <si>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</si>
  <si>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</si>
  <si>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</si>
  <si>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</si>
  <si>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</si>
  <si>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</si>
  <si>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</si>
  <si>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</si>
  <si>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</si>
  <si>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</si>
  <si>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</si>
  <si>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</si>
  <si>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</si>
  <si>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</si>
  <si>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</si>
  <si>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</si>
  <si>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</si>
  <si>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</si>
  <si>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</si>
  <si>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</si>
  <si>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</si>
  <si>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</si>
  <si>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</si>
  <si>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</si>
  <si>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</si>
  <si>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</si>
  <si>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</si>
  <si>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</si>
  <si>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</si>
  <si>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</si>
  <si>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</si>
  <si>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</si>
  <si>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</si>
  <si>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</si>
  <si>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</si>
  <si>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</si>
  <si>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</si>
  <si>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</si>
  <si>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</si>
  <si>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</si>
  <si>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</si>
  <si>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</si>
  <si>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</si>
  <si>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</si>
  <si>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</si>
  <si>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</si>
  <si>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</si>
  <si>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</si>
  <si>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</si>
  <si>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</si>
  <si>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</si>
  <si>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</si>
  <si>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</si>
  <si>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</si>
  <si>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</si>
  <si>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</si>
  <si>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</si>
  <si>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</si>
  <si>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</si>
  <si>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</si>
  <si>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</si>
  <si>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</si>
  <si>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</si>
  <si>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</si>
  <si>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</si>
  <si>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</si>
  <si>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</si>
  <si>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</si>
  <si>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</si>
  <si>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</si>
  <si>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</si>
  <si>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</si>
  <si>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</si>
  <si>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</si>
  <si>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</si>
  <si>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</si>
  <si>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</si>
  <si>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</si>
  <si>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</si>
  <si>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</si>
  <si>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</si>
  <si>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</si>
  <si>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</si>
  <si>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</si>
  <si>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</si>
  <si>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</si>
  <si>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</si>
  <si>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</si>
  <si>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</si>
  <si>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</si>
  <si>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</si>
  <si>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</si>
  <si>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</si>
  <si>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</si>
  <si>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</si>
  <si>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</si>
  <si>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</si>
  <si>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</si>
  <si>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</si>
  <si>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</si>
  <si>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</si>
  <si>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</si>
  <si>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</si>
  <si>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</si>
  <si>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</si>
  <si>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</si>
  <si>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</si>
  <si>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</si>
  <si>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</si>
  <si>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</si>
  <si>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</si>
  <si>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</si>
  <si>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</si>
  <si>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</si>
  <si>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</si>
  <si>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</si>
  <si>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</si>
  <si>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</si>
  <si>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</si>
  <si>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</si>
  <si>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</si>
  <si>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</si>
  <si>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</si>
  <si>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</si>
  <si>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</si>
  <si>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</si>
  <si>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</si>
  <si>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</si>
  <si>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</si>
  <si>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</si>
  <si>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</si>
  <si>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</si>
  <si>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</si>
  <si>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</si>
  <si>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</si>
  <si>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</si>
  <si>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</si>
  <si>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</si>
  <si>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</si>
  <si>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</si>
  <si>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</si>
  <si>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</si>
  <si>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</si>
  <si>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</si>
  <si>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</si>
  <si>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</si>
  <si>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</si>
  <si>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</si>
  <si>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</si>
  <si>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</si>
  <si>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</si>
  <si>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</si>
  <si>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</si>
  <si>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</si>
  <si>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</si>
  <si>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</si>
  <si>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</si>
  <si>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</si>
  <si>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</si>
  <si>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</si>
  <si>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</si>
  <si>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</si>
  <si>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</si>
  <si>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</si>
  <si>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</si>
  <si>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</si>
  <si>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</si>
  <si>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</si>
  <si>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</si>
  <si>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</si>
  <si>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</si>
  <si>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</si>
  <si>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</si>
  <si>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</si>
  <si>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</si>
  <si>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</si>
  <si>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</si>
  <si>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</si>
  <si>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</si>
  <si>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</si>
  <si>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</si>
  <si>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</si>
  <si>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</si>
  <si>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</si>
  <si>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</si>
  <si>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</si>
  <si>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</si>
  <si>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</si>
  <si>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</si>
  <si>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</si>
  <si>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</si>
  <si>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</si>
  <si>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</si>
  <si>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</si>
  <si>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</si>
  <si>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</si>
  <si>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</si>
  <si>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</si>
  <si>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</si>
  <si>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</si>
  <si>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</si>
  <si>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</si>
  <si>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</si>
  <si>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</si>
  <si>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</si>
  <si>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</si>
  <si>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</si>
  <si>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</si>
  <si>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</si>
  <si>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</si>
  <si>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</si>
  <si>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</si>
  <si>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</si>
  <si>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</si>
  <si>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</si>
  <si>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</si>
  <si>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</si>
  <si>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</si>
  <si>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</si>
  <si>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</si>
  <si>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</si>
  <si>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</si>
  <si>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</si>
  <si>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</si>
  <si>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</si>
  <si>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</si>
  <si>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</si>
  <si>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</si>
  <si>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</si>
  <si>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</si>
  <si>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</si>
  <si>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</si>
  <si>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</si>
  <si>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</si>
  <si>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</si>
  <si>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</si>
  <si>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</si>
  <si>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</si>
  <si>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</si>
  <si>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</si>
  <si>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</si>
  <si>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</si>
  <si>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</si>
  <si>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</si>
  <si>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</si>
  <si>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</si>
  <si>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</si>
  <si>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</si>
  <si>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</si>
  <si>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</si>
  <si>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</si>
  <si>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</si>
  <si>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</si>
  <si>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</si>
  <si>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</si>
  <si>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</si>
  <si>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</si>
  <si>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</si>
  <si>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</si>
  <si>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</si>
  <si>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</si>
  <si>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</si>
  <si>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</si>
  <si>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</si>
  <si>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</si>
  <si>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</si>
  <si>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</si>
  <si>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</si>
  <si>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</si>
  <si>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</si>
  <si>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</si>
  <si>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</si>
  <si>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</si>
  <si>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</si>
  <si>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</si>
  <si>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</si>
  <si>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</si>
  <si>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</si>
  <si>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</si>
  <si>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</si>
  <si>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</si>
  <si>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</si>
  <si>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</si>
  <si>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</si>
  <si>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</si>
  <si>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</si>
  <si>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</si>
  <si>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</si>
  <si>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</si>
  <si>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</si>
  <si>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</si>
  <si>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</si>
  <si>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</si>
  <si>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</si>
  <si>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</si>
  <si>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</si>
  <si>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</si>
  <si>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</si>
  <si>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</si>
  <si>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</si>
  <si>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</si>
  <si>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</si>
  <si>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</si>
  <si>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</si>
  <si>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</si>
  <si>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</si>
  <si>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</si>
  <si>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</si>
  <si>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</si>
  <si>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</si>
  <si>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</si>
  <si>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</si>
  <si>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</si>
  <si>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</si>
  <si>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</si>
  <si>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</si>
  <si>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</si>
  <si>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</si>
  <si>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</si>
  <si>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</si>
  <si>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</si>
  <si>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</si>
  <si>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</si>
  <si>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</si>
  <si>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</si>
  <si>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</si>
  <si>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</si>
  <si>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</si>
  <si>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</si>
  <si>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</si>
  <si>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</si>
  <si>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</si>
  <si>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</si>
  <si>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</si>
  <si>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</si>
  <si>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</si>
  <si>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</si>
  <si>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</si>
  <si>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</si>
  <si>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</si>
  <si>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</si>
  <si>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</si>
  <si>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</si>
  <si>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</si>
  <si>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</si>
  <si>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</si>
  <si>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</si>
  <si>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</si>
  <si>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</si>
  <si>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</si>
  <si>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</si>
  <si>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</si>
  <si>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</si>
  <si>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</si>
  <si>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</si>
  <si>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</si>
  <si>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</si>
  <si>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</si>
  <si>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</si>
  <si>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</si>
  <si>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</si>
  <si>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</si>
  <si>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</si>
  <si>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</si>
  <si>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</si>
  <si>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</si>
  <si>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</si>
  <si>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</si>
  <si>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</si>
  <si>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</si>
  <si>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</si>
  <si>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</si>
  <si>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</si>
  <si>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</si>
  <si>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</si>
  <si>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</si>
  <si>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</si>
  <si>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</si>
  <si>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</si>
  <si>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</si>
  <si>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</si>
  <si>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</si>
  <si>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</si>
  <si>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</si>
  <si>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</si>
  <si>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</si>
  <si>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</si>
  <si>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</si>
  <si>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</si>
  <si>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</si>
  <si>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</si>
  <si>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</si>
  <si>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</si>
  <si>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</si>
  <si>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</si>
  <si>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</si>
  <si>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</si>
  <si>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</si>
  <si>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</si>
  <si>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</si>
  <si>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</si>
  <si>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</si>
  <si>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</si>
  <si>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</si>
  <si>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</si>
  <si>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</si>
  <si>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</si>
  <si>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</si>
  <si>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</si>
  <si>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</si>
  <si>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</si>
  <si>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</si>
  <si>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</si>
  <si>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</si>
  <si>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</si>
  <si>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</si>
  <si>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</si>
  <si>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</si>
  <si>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</si>
  <si>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</si>
  <si>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</si>
  <si>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</si>
  <si>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</si>
  <si>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</si>
  <si>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</si>
  <si>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</si>
  <si>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</si>
  <si>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</si>
  <si>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</si>
  <si>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</si>
  <si>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</si>
  <si>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</si>
  <si>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</si>
  <si>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</si>
  <si>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</si>
  <si>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</si>
  <si>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</si>
  <si>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</si>
  <si>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</si>
  <si>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</si>
  <si>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</si>
  <si>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</si>
  <si>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</si>
  <si>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</si>
  <si>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</si>
  <si>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</si>
  <si>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</si>
  <si>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</si>
  <si>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</si>
  <si>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</si>
  <si>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</si>
  <si>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</si>
  <si>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</si>
  <si>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</si>
  <si>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</si>
  <si>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</si>
  <si>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</si>
  <si>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</si>
  <si>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</si>
  <si>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</si>
  <si>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</si>
  <si>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</si>
  <si>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</si>
  <si>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</si>
  <si>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</si>
  <si>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</si>
  <si>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</si>
  <si>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</si>
  <si>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</si>
  <si>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</si>
  <si>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</si>
  <si>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</si>
  <si>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</si>
  <si>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</si>
  <si>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</si>
  <si>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</si>
  <si>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</si>
  <si>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</si>
  <si>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</si>
  <si>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</si>
  <si>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</si>
  <si>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</si>
  <si>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</si>
  <si>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</si>
  <si>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</si>
  <si>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</si>
  <si>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</si>
  <si>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</si>
  <si>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</si>
  <si>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</si>
  <si>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</si>
  <si>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</si>
  <si>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</si>
  <si>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</si>
  <si>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</si>
  <si>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</si>
  <si>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</si>
  <si>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</si>
  <si>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</si>
  <si>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</si>
  <si>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</si>
  <si>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</si>
  <si>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</si>
  <si>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</si>
  <si>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</si>
  <si>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</si>
  <si>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</si>
  <si>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</si>
  <si>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</si>
  <si>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</si>
  <si>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</si>
  <si>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</si>
  <si>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</si>
  <si>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</si>
  <si>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</si>
  <si>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</si>
  <si>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</si>
  <si>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</si>
  <si>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</si>
  <si>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</si>
  <si>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</si>
  <si>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</si>
  <si>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</si>
  <si>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</si>
  <si>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</si>
  <si>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</si>
  <si>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</si>
  <si>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</si>
  <si>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</si>
  <si>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</si>
  <si>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</si>
  <si>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</si>
  <si>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</si>
  <si>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</si>
  <si>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</si>
  <si>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</si>
  <si>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</si>
  <si>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</si>
  <si>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</si>
  <si>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</si>
  <si>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</si>
  <si>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</si>
  <si>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</si>
  <si>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</si>
  <si>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</si>
  <si>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</si>
  <si>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</si>
  <si>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</si>
  <si>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</si>
  <si>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</si>
  <si>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</si>
  <si>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</si>
  <si>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</si>
  <si>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</si>
  <si>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</si>
  <si>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</si>
  <si>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</si>
  <si>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</si>
  <si>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</si>
  <si>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</si>
  <si>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</si>
  <si>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</si>
  <si>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</si>
  <si>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</si>
  <si>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</si>
  <si>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</si>
  <si>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</si>
  <si>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</si>
  <si>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</si>
  <si>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</si>
  <si>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</si>
  <si>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</si>
  <si>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</si>
  <si>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</si>
  <si>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</si>
  <si>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</si>
  <si>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</si>
  <si>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</si>
  <si>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</si>
  <si>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</si>
  <si>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</si>
  <si>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</si>
  <si>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</si>
  <si>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</si>
  <si>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</si>
  <si>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</si>
  <si>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</si>
  <si>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</si>
  <si>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</si>
  <si>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</si>
  <si>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</si>
  <si>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</si>
  <si>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</si>
  <si>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</si>
  <si>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</si>
  <si>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</si>
  <si>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</si>
  <si>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</si>
  <si>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</si>
  <si>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</si>
  <si>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</si>
  <si>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</si>
  <si>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</si>
  <si>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</si>
  <si>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</si>
  <si>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</si>
  <si>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</si>
  <si>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</si>
  <si>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</si>
  <si>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</si>
  <si>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</si>
  <si>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</si>
  <si>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</si>
  <si>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</si>
  <si>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</si>
  <si>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</si>
  <si>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</si>
  <si>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</si>
  <si>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</si>
  <si>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</si>
  <si>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</si>
  <si>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</si>
  <si>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</si>
  <si>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</si>
  <si>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</si>
  <si>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</si>
  <si>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</si>
  <si>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</si>
  <si>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</si>
  <si>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</si>
  <si>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</si>
  <si>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</si>
  <si>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</si>
  <si>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</si>
  <si>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</si>
  <si>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</si>
  <si>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</si>
  <si>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</si>
  <si>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</si>
  <si>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</si>
  <si>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</si>
  <si>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</si>
  <si>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</si>
  <si>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</si>
  <si>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</si>
  <si>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</si>
  <si>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</si>
  <si>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</si>
  <si>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</si>
  <si>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</si>
  <si>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</si>
  <si>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</si>
  <si>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</si>
  <si>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</si>
  <si>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</si>
  <si>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</si>
  <si>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</si>
  <si>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</si>
  <si>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</si>
  <si>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</si>
  <si>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</si>
  <si>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</si>
  <si>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</si>
  <si>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</si>
  <si>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</si>
  <si>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</si>
  <si>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</si>
  <si>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</si>
  <si>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</si>
  <si>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</si>
  <si>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</si>
  <si>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</si>
  <si>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</si>
  <si>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</si>
  <si>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</si>
  <si>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</si>
  <si>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</si>
  <si>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</si>
  <si>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</si>
  <si>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</si>
  <si>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</si>
  <si>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</si>
  <si>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</si>
  <si>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</si>
  <si>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</si>
  <si>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</si>
  <si>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</si>
  <si>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</si>
  <si>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</si>
  <si>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</si>
  <si>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</si>
  <si>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</si>
  <si>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</si>
  <si>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</si>
  <si>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</si>
  <si>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</si>
  <si>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</si>
  <si>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</si>
  <si>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</si>
  <si>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</si>
  <si>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</si>
  <si>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</si>
  <si>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</si>
  <si>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</si>
  <si>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</si>
  <si>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</si>
  <si>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</si>
  <si>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</si>
  <si>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</si>
  <si>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</si>
  <si>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</si>
  <si>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</si>
  <si>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</si>
  <si>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</si>
  <si>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</si>
  <si>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</si>
  <si>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</si>
  <si>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</si>
  <si>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</si>
  <si>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</si>
  <si>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</si>
  <si>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</si>
  <si>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</si>
  <si>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</si>
  <si>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</si>
  <si>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</si>
  <si>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</si>
  <si>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</si>
  <si>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</si>
  <si>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</si>
  <si>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</si>
  <si>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</si>
  <si>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</si>
  <si>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</si>
  <si>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</si>
  <si>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</si>
  <si>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</si>
  <si>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</si>
  <si>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</si>
  <si>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</si>
  <si>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</si>
  <si>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</si>
  <si>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</si>
  <si>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</si>
  <si>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</si>
  <si>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</si>
  <si>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</si>
  <si>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</si>
  <si>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</si>
  <si>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</si>
  <si>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</si>
  <si>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</si>
  <si>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</si>
  <si>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</si>
  <si>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</si>
  <si>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</si>
  <si>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</si>
  <si>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</si>
  <si>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</si>
  <si>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</si>
  <si>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</si>
  <si>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</si>
  <si>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</si>
  <si>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</si>
  <si>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</si>
  <si>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</si>
  <si>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</si>
  <si>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</si>
  <si>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</si>
  <si>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</si>
  <si>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</si>
  <si>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</si>
  <si>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</si>
  <si>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</si>
  <si>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</si>
  <si>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</si>
  <si>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</si>
  <si>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</si>
  <si>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</si>
  <si>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</si>
  <si>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</si>
  <si>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</si>
  <si>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</si>
  <si>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</si>
  <si>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</si>
  <si>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</si>
  <si>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</si>
  <si>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</si>
  <si>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</si>
  <si>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</si>
  <si>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</si>
  <si>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</si>
  <si>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</si>
  <si>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</si>
  <si>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</si>
  <si>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</si>
  <si>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</si>
  <si>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</si>
  <si>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</si>
  <si>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</si>
  <si>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</si>
  <si>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</si>
  <si>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</si>
  <si>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</si>
  <si>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</si>
  <si>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</si>
  <si>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</si>
  <si>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</si>
  <si>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</si>
  <si>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</si>
  <si>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</si>
  <si>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</si>
  <si>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</si>
  <si>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</si>
  <si>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</si>
  <si>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</si>
  <si>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</si>
  <si>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</si>
  <si>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</si>
  <si>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</si>
  <si>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</si>
  <si>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</si>
  <si>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</si>
  <si>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</si>
  <si>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</si>
  <si>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</si>
  <si>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</si>
  <si>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</si>
  <si>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</si>
  <si>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</si>
  <si>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</si>
  <si>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</si>
  <si>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</si>
  <si>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</si>
  <si>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</si>
  <si>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</si>
  <si>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</si>
  <si>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</si>
  <si>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</si>
  <si>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</si>
  <si>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</si>
  <si>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</si>
  <si>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</si>
  <si>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</si>
  <si>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</si>
  <si>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</si>
  <si>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</si>
  <si>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</si>
  <si>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</si>
  <si>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</si>
  <si>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</si>
  <si>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</si>
  <si>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</si>
  <si>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</si>
  <si>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</si>
  <si>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</si>
  <si>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</si>
  <si>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</si>
  <si>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</si>
  <si>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</si>
  <si>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</si>
  <si>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</si>
  <si>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</si>
  <si>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</si>
  <si>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</si>
  <si>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</si>
  <si>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</si>
  <si>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</si>
  <si>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</si>
  <si>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</si>
  <si>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</si>
  <si>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</si>
  <si>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</si>
  <si>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</si>
  <si>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</si>
  <si>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</si>
  <si>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</si>
  <si>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</si>
  <si>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</si>
  <si>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</si>
  <si>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</si>
  <si>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</si>
  <si>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</si>
  <si>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</si>
  <si>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</si>
  <si>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</si>
  <si>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</si>
  <si>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</si>
  <si>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</si>
  <si>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</si>
  <si>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</si>
  <si>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</si>
  <si>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</si>
  <si>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</si>
  <si>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</si>
  <si>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</si>
  <si>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</si>
  <si>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</si>
  <si>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</si>
  <si>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</si>
  <si>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</si>
  <si>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</si>
  <si>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</si>
  <si>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</si>
  <si>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</si>
  <si>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</si>
  <si>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</si>
  <si>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</si>
  <si>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</si>
  <si>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</si>
  <si>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</si>
  <si>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</si>
  <si>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</si>
  <si>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</si>
  <si>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</si>
  <si>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</si>
  <si>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</si>
  <si>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</si>
  <si>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</si>
  <si>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</si>
  <si>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</si>
  <si>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</si>
  <si>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</si>
  <si>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</si>
  <si>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</si>
  <si>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</si>
  <si>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</si>
  <si>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</si>
  <si>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</si>
  <si>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</si>
  <si>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</si>
  <si>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</si>
  <si>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</si>
  <si>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</si>
  <si>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</si>
  <si>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</si>
  <si>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</si>
  <si>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</si>
  <si>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</si>
  <si>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</si>
  <si>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</si>
  <si>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</si>
  <si>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</si>
  <si>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</si>
  <si>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</si>
  <si>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</si>
  <si>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</si>
  <si>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</si>
  <si>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</si>
  <si>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</si>
  <si>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</si>
  <si>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</si>
  <si>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</si>
  <si>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</si>
  <si>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</si>
  <si>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</si>
  <si>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</si>
  <si>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</si>
  <si>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</si>
  <si>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</si>
  <si>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</si>
  <si>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</si>
  <si>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</si>
  <si>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</si>
  <si>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</si>
  <si>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</si>
  <si>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</si>
  <si>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</si>
  <si>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</si>
  <si>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</si>
  <si>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</si>
  <si>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</si>
  <si>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</si>
  <si>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</si>
  <si>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</si>
  <si>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</si>
  <si>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</si>
  <si>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</si>
  <si>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</si>
  <si>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</si>
  <si>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</si>
  <si>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</si>
  <si>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</si>
  <si>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</si>
  <si>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</si>
  <si>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</si>
  <si>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</si>
  <si>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</si>
  <si>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</si>
  <si>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</si>
  <si>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</si>
  <si>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</si>
  <si>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</si>
  <si>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</si>
  <si>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</si>
  <si>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</si>
  <si>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</si>
  <si>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</si>
  <si>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</si>
  <si>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</si>
  <si>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</si>
  <si>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</si>
  <si>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</si>
  <si>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</si>
  <si>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</si>
  <si>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</si>
  <si>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</si>
  <si>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</si>
  <si>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</si>
  <si>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</si>
  <si>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</si>
  <si>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</si>
  <si>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</si>
  <si>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</si>
  <si>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</si>
  <si>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</si>
  <si>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</si>
  <si>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</si>
  <si>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</si>
  <si>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</si>
  <si>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</si>
  <si>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</si>
  <si>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</si>
  <si>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</si>
  <si>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</si>
  <si>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</si>
  <si>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</si>
  <si>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</si>
  <si>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</si>
  <si>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</si>
  <si>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</si>
  <si>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</si>
  <si>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</si>
  <si>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</si>
  <si>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</si>
  <si>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</si>
  <si>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</si>
  <si>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</si>
  <si>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</si>
  <si>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</si>
  <si>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</si>
  <si>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</si>
  <si>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</si>
  <si>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</si>
  <si>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</si>
  <si>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</si>
  <si>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</si>
  <si>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</si>
  <si>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</si>
  <si>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</si>
  <si>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</si>
  <si>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</si>
  <si>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</si>
  <si>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</si>
  <si>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</si>
  <si>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</si>
  <si>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</si>
  <si>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</si>
  <si>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</si>
  <si>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</si>
  <si>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</si>
  <si>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</si>
  <si>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</si>
  <si>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</si>
  <si>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</si>
  <si>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</si>
  <si>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</si>
  <si>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</si>
  <si>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</si>
  <si>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</si>
  <si>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</si>
  <si>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</si>
  <si>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</si>
  <si>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</si>
  <si>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</si>
  <si>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</si>
  <si>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</si>
  <si>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</si>
  <si>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</si>
  <si>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</si>
  <si>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</si>
  <si>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</si>
  <si>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</si>
  <si>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</si>
  <si>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</si>
  <si>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</si>
  <si>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</si>
  <si>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</si>
  <si>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</si>
  <si>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</si>
  <si>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</si>
  <si>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</si>
  <si>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</si>
  <si>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</si>
  <si>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</si>
  <si>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</si>
  <si>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</si>
  <si>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</si>
  <si>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</si>
  <si>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</si>
  <si>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</si>
  <si>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</si>
  <si>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</si>
  <si>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</si>
  <si>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</si>
  <si>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</si>
  <si>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</si>
  <si>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</si>
  <si>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</si>
  <si>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</si>
  <si>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</si>
  <si>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</si>
  <si>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</si>
  <si>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</si>
  <si>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</si>
  <si>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</si>
  <si>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</si>
  <si>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</si>
  <si>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</si>
  <si>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</si>
  <si>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</si>
  <si>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</si>
  <si>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</si>
  <si>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</si>
  <si>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</si>
  <si>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</si>
  <si>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</si>
  <si>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</si>
  <si>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</si>
  <si>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</si>
  <si>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</si>
  <si>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</si>
  <si>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</si>
  <si>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</si>
  <si>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</si>
  <si>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</si>
  <si>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</si>
  <si>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</si>
  <si>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</si>
  <si>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</si>
  <si>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</si>
  <si>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</si>
  <si>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</si>
  <si>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</si>
  <si>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</si>
  <si>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</si>
  <si>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</si>
  <si>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</si>
  <si>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</si>
  <si>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</si>
  <si>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</si>
  <si>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</si>
  <si>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</si>
  <si>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</si>
  <si>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</si>
  <si>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</si>
  <si>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</si>
  <si>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</si>
  <si>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</si>
  <si>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</si>
  <si>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</si>
  <si>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</si>
  <si>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</si>
  <si>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</si>
  <si>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</si>
  <si>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</si>
  <si>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</si>
  <si>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</si>
  <si>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</si>
  <si>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</si>
  <si>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</si>
  <si>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</si>
  <si>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</si>
  <si>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</si>
  <si>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</si>
  <si>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</si>
  <si>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</si>
  <si>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</si>
  <si>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</si>
  <si>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</si>
  <si>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</si>
  <si>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</si>
  <si>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</si>
  <si>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</si>
  <si>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</si>
  <si>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</si>
  <si>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</si>
  <si>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</si>
  <si>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</si>
  <si>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</si>
  <si>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</si>
  <si>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</si>
  <si>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</si>
  <si>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</si>
  <si>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</si>
  <si>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</si>
  <si>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</si>
  <si>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</si>
  <si>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</si>
  <si>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</si>
  <si>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</si>
  <si>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</si>
  <si>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</si>
  <si>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</si>
  <si>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</si>
  <si>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</si>
  <si>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</si>
  <si>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</si>
  <si>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</si>
  <si>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</si>
  <si>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</si>
  <si>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</si>
  <si>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</si>
  <si>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</si>
  <si>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</si>
  <si>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</si>
  <si>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</si>
  <si>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</si>
  <si>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</si>
  <si>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</si>
  <si>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</si>
  <si>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</si>
  <si>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</si>
  <si>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</si>
  <si>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</si>
  <si>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</si>
  <si>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</si>
  <si>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</si>
  <si>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</si>
  <si>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</si>
  <si>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</si>
  <si>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</si>
  <si>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</si>
  <si>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</si>
  <si>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</si>
  <si>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</si>
  <si>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</si>
  <si>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</si>
  <si>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</si>
  <si>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</si>
  <si>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</si>
  <si>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</si>
  <si>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</si>
  <si>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</si>
  <si>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</si>
  <si>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</si>
  <si>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</si>
  <si>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</si>
  <si>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</si>
  <si>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</si>
  <si>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</si>
  <si>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</si>
  <si>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</si>
  <si>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</si>
  <si>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</si>
  <si>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</si>
  <si>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</si>
  <si>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</si>
  <si>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</si>
  <si>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</si>
  <si>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</si>
  <si>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</si>
  <si>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</si>
  <si>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</si>
  <si>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</si>
  <si>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</si>
  <si>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</si>
  <si>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</si>
  <si>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</si>
  <si>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</si>
  <si>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</si>
  <si>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</si>
  <si>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</si>
  <si>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</si>
  <si>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</si>
  <si>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</si>
  <si>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</si>
  <si>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</si>
  <si>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</si>
  <si>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</si>
  <si>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</si>
  <si>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</si>
  <si>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</si>
  <si>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</si>
  <si>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</si>
  <si>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</si>
  <si>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</si>
  <si>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</si>
  <si>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</si>
  <si>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</si>
  <si>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</si>
  <si>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</si>
  <si>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</si>
  <si>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</si>
  <si>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</si>
  <si>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</si>
  <si>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</si>
  <si>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</si>
  <si>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</si>
  <si>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</si>
  <si>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</si>
  <si>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</si>
  <si>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</si>
  <si>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</si>
  <si>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</si>
  <si>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</si>
  <si>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</si>
  <si>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</si>
  <si>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</si>
  <si>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</si>
  <si>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</si>
  <si>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</si>
  <si>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</si>
  <si>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</si>
  <si>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</si>
  <si>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</si>
  <si>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</si>
  <si>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</si>
  <si>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</si>
  <si>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</si>
  <si>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</si>
  <si>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</si>
  <si>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</si>
  <si>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</si>
  <si>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</si>
  <si>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</si>
  <si>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</si>
  <si>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</si>
  <si>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</si>
  <si>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</si>
  <si>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</si>
  <si>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</si>
  <si>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</si>
  <si>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</si>
  <si>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</si>
  <si>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</si>
  <si>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</si>
  <si>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</si>
  <si>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</si>
  <si>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</si>
  <si>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</si>
  <si>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</si>
  <si>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</si>
  <si>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</si>
  <si>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</si>
  <si>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</si>
  <si>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</si>
  <si>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</si>
  <si>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</si>
  <si>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</si>
  <si>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</si>
  <si>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</si>
  <si>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</si>
  <si>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</si>
  <si>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</si>
  <si>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</si>
  <si>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</si>
  <si>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</si>
  <si>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</si>
  <si>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</si>
  <si>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</si>
  <si>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</si>
  <si>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</si>
  <si>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</si>
  <si>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</si>
  <si>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</si>
  <si>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</si>
  <si>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</si>
  <si>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</si>
  <si>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</si>
  <si>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</si>
  <si>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</si>
  <si>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</si>
  <si>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</si>
  <si>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</si>
  <si>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</si>
  <si>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</si>
  <si>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</si>
  <si>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</si>
  <si>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</si>
  <si>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</si>
  <si>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</si>
  <si>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</si>
  <si>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</si>
  <si>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</si>
  <si>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</si>
  <si>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</si>
  <si>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</si>
  <si>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</si>
  <si>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</si>
  <si>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</si>
  <si>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</si>
  <si>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</si>
  <si>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</si>
  <si>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</si>
  <si>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</si>
  <si>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</si>
  <si>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</si>
  <si>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</si>
  <si>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</si>
  <si>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</si>
  <si>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</si>
  <si>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</si>
  <si>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</si>
  <si>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</si>
  <si>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</si>
  <si>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</si>
  <si>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</si>
  <si>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</si>
  <si>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</si>
  <si>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</si>
  <si>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</si>
  <si>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</si>
  <si>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</si>
  <si>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</si>
  <si>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</si>
  <si>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</si>
  <si>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</si>
  <si>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</si>
  <si>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</si>
  <si>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</si>
  <si>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</si>
  <si>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</si>
  <si>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</si>
  <si>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</si>
  <si>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</si>
  <si>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</si>
  <si>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</si>
  <si>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</si>
  <si>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</si>
  <si>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</si>
  <si>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</si>
  <si>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</si>
  <si>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</si>
  <si>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</si>
  <si>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</si>
  <si>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</si>
  <si>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</si>
  <si>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</si>
  <si>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</si>
  <si>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</si>
  <si>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</si>
  <si>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</si>
  <si>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</si>
  <si>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</si>
  <si>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</si>
  <si>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</si>
  <si>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</si>
  <si>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</si>
  <si>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</si>
  <si>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</si>
  <si>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</si>
  <si>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</si>
  <si>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</si>
  <si>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</si>
  <si>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</si>
  <si>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</si>
  <si>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</si>
  <si>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</si>
  <si>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</si>
  <si>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</si>
  <si>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</si>
  <si>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</si>
  <si>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</si>
  <si>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</si>
  <si>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</si>
  <si>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</si>
  <si>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</si>
  <si>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</si>
  <si>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</si>
  <si>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</si>
  <si>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</si>
  <si>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</si>
  <si>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</si>
  <si>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</si>
  <si>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</si>
  <si>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</si>
  <si>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</si>
  <si>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</si>
  <si>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</si>
  <si>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</si>
  <si>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</si>
  <si>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</si>
  <si>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</si>
  <si>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</si>
  <si>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</si>
  <si>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</si>
  <si>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</si>
  <si>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</si>
  <si>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</si>
  <si>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</si>
  <si>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</si>
  <si>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</si>
  <si>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</si>
  <si>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</si>
  <si>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</si>
  <si>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</si>
  <si>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</si>
  <si>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</si>
  <si>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</si>
  <si>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</si>
  <si>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</si>
  <si>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</si>
  <si>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</si>
  <si>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</si>
  <si>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</si>
  <si>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</si>
  <si>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</si>
  <si>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</si>
  <si>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</si>
  <si>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</si>
  <si>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</si>
  <si>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</si>
  <si>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</si>
  <si>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</si>
  <si>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</si>
  <si>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</si>
  <si>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</si>
  <si>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</si>
  <si>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</si>
  <si>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</si>
  <si>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</si>
  <si>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</si>
  <si>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</si>
  <si>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</si>
  <si>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</si>
  <si>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</si>
  <si>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</si>
  <si>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</si>
  <si>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</si>
  <si>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</si>
  <si>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</si>
  <si>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</si>
  <si>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</si>
  <si>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</si>
  <si>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</si>
  <si>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</si>
  <si>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</si>
  <si>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</si>
  <si>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</si>
  <si>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</si>
  <si>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</si>
  <si>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</si>
  <si>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</si>
  <si>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</si>
  <si>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</si>
  <si>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</si>
  <si>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</si>
  <si>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</si>
  <si>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</si>
  <si>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</si>
  <si>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</si>
  <si>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</si>
  <si>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</si>
  <si>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</si>
  <si>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</si>
  <si>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</si>
  <si>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</si>
  <si>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</si>
  <si>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</si>
  <si>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</si>
  <si>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</si>
  <si>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</si>
  <si>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</si>
  <si>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</si>
  <si>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</si>
  <si>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</si>
  <si>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</si>
  <si>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</si>
  <si>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</si>
  <si>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</si>
  <si>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</si>
  <si>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</si>
  <si>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</si>
  <si>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</si>
  <si>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</si>
  <si>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</si>
  <si>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</si>
  <si>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</si>
  <si>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</si>
  <si>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</si>
  <si>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</si>
  <si>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</si>
  <si>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</si>
  <si>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</si>
  <si>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</si>
  <si>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</si>
  <si>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</si>
  <si>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</si>
  <si>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</si>
  <si>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</si>
  <si>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</si>
  <si>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</si>
  <si>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</si>
  <si>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</si>
  <si>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</si>
  <si>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</si>
  <si>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</si>
  <si>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</si>
  <si>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</si>
  <si>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</si>
  <si>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</si>
  <si>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</si>
  <si>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</si>
  <si>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</si>
  <si>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</si>
  <si>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</si>
  <si>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</si>
  <si>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</si>
  <si>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</si>
  <si>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</si>
  <si>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</si>
  <si>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</si>
  <si>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</si>
  <si>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</si>
  <si>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</si>
  <si>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</si>
  <si>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</si>
  <si>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</si>
  <si>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</si>
  <si>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</si>
  <si>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</si>
  <si>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</si>
  <si>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</si>
  <si>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</si>
  <si>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</si>
  <si>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</si>
  <si>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</si>
  <si>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</si>
  <si>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</si>
  <si>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</si>
  <si>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</si>
  <si>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</si>
  <si>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</si>
  <si>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</si>
  <si>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</si>
  <si>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</si>
  <si>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</si>
  <si>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</si>
  <si>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</si>
  <si>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</si>
  <si>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</si>
  <si>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</si>
  <si>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</si>
  <si>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</si>
  <si>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</si>
  <si>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</si>
  <si>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</si>
  <si>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</si>
  <si>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</si>
  <si>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</si>
  <si>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</si>
  <si>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</si>
  <si>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</si>
  <si>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</si>
  <si>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</si>
  <si>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</si>
  <si>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</si>
  <si>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</si>
  <si>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</si>
  <si>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</si>
  <si>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</si>
  <si>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</si>
  <si>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</si>
  <si>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</si>
  <si>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</si>
  <si>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</si>
  <si>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</si>
  <si>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</si>
  <si>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</si>
  <si>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</si>
  <si>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</si>
  <si>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</si>
  <si>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</si>
  <si>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</si>
  <si>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</si>
  <si>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</si>
  <si>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</si>
  <si>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</si>
  <si>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</si>
  <si>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</si>
  <si>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</si>
  <si>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</si>
  <si>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</si>
  <si>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</si>
  <si>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</si>
  <si>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</si>
  <si>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</si>
  <si>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</si>
  <si>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</si>
  <si>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</si>
  <si>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</si>
  <si>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</si>
  <si>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</si>
  <si>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</si>
  <si>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</si>
  <si>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</si>
  <si>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</si>
  <si>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</si>
  <si>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</si>
  <si>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</si>
  <si>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</si>
  <si>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</si>
  <si>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</si>
  <si>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</si>
  <si>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</si>
  <si>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</si>
  <si>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</si>
  <si>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</si>
  <si>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</si>
  <si>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</si>
  <si>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</si>
  <si>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</si>
  <si>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</si>
  <si>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</si>
  <si>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</si>
  <si>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</si>
  <si>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</si>
  <si>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</si>
  <si>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</si>
  <si>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</si>
  <si>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</si>
  <si>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</si>
  <si>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</si>
  <si>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</si>
  <si>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</si>
  <si>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</si>
  <si>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</si>
  <si>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</si>
  <si>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</si>
  <si>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</si>
  <si>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</si>
  <si>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</si>
  <si>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</si>
  <si>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</si>
  <si>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</si>
  <si>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</si>
  <si>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</si>
  <si>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</si>
  <si>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</si>
  <si>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</si>
  <si>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</si>
  <si>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</si>
  <si>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</si>
  <si>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</si>
  <si>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</si>
  <si>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</si>
  <si>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</si>
  <si>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</si>
  <si>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</si>
  <si>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</si>
  <si>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</si>
  <si>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</si>
  <si>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</si>
  <si>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</si>
  <si>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</si>
  <si>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</si>
  <si>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</si>
  <si>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</si>
  <si>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</si>
  <si>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</si>
  <si>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</si>
  <si>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</si>
  <si>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</si>
  <si>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</si>
  <si>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</si>
  <si>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</si>
  <si>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</si>
  <si>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</si>
  <si>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</si>
  <si>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</si>
  <si>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</si>
  <si>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</si>
  <si>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</si>
  <si>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</si>
  <si>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</si>
  <si>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</si>
  <si>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</si>
  <si>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</si>
  <si>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</si>
  <si>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</si>
  <si>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</si>
  <si>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</si>
  <si>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</si>
  <si>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</si>
  <si>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</si>
  <si>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</si>
  <si>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</si>
  <si>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</si>
  <si>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</si>
  <si>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</si>
  <si>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</si>
  <si>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</si>
  <si>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</si>
  <si>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</si>
  <si>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</si>
  <si>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</si>
  <si>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</si>
  <si>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</si>
  <si>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</si>
  <si>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</si>
  <si>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</si>
  <si>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</si>
  <si>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</si>
  <si>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</si>
  <si>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</si>
  <si>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</si>
  <si>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</si>
  <si>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</si>
  <si>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</si>
  <si>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</si>
  <si>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</si>
  <si>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</si>
  <si>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</si>
  <si>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</si>
  <si>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</si>
  <si>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</si>
  <si>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</si>
  <si>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</si>
  <si>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</si>
  <si>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</si>
  <si>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</si>
  <si>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</si>
  <si>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</si>
  <si>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</si>
  <si>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</si>
  <si>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</si>
  <si>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</si>
  <si>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</si>
  <si>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</si>
  <si>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</si>
  <si>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</si>
  <si>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</si>
  <si>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</si>
  <si>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</si>
  <si>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</si>
  <si>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</si>
  <si>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</si>
  <si>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</si>
  <si>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</si>
  <si>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</si>
  <si>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</si>
  <si>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</si>
  <si>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</si>
  <si>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</si>
  <si>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</si>
  <si>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</si>
  <si>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</si>
  <si>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</si>
  <si>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</si>
  <si>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</si>
  <si>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</si>
  <si>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</si>
  <si>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</si>
  <si>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</si>
  <si>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</si>
  <si>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</si>
  <si>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</si>
  <si>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</si>
  <si>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</si>
  <si>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</si>
  <si>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</si>
  <si>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</si>
  <si>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</si>
  <si>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</si>
  <si>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</si>
  <si>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</si>
  <si>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</si>
  <si>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</si>
  <si>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</si>
  <si>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</si>
  <si>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</si>
  <si>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</si>
  <si>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</si>
  <si>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</si>
  <si>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</si>
  <si>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</si>
  <si>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</si>
  <si>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</si>
  <si>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</si>
  <si>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</si>
  <si>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</si>
  <si>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</si>
  <si>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</si>
  <si>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</si>
  <si>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</si>
  <si>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</si>
  <si>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</si>
  <si>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</si>
  <si>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</si>
  <si>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</si>
  <si>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</si>
  <si>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</si>
  <si>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</si>
  <si>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</si>
  <si>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</si>
  <si>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</si>
  <si>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</si>
  <si>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</si>
  <si>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</si>
  <si>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</si>
  <si>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</si>
  <si>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</si>
  <si>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</si>
  <si>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</si>
  <si>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</si>
  <si>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</si>
  <si>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</si>
  <si>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</si>
  <si>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</si>
  <si>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</si>
  <si>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</si>
  <si>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</si>
  <si>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</si>
  <si>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</si>
  <si>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</si>
  <si>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</si>
  <si>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</si>
  <si>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</si>
  <si>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</si>
  <si>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</si>
  <si>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</si>
  <si>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</si>
  <si>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</si>
  <si>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</si>
  <si>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</si>
  <si>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</si>
  <si>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</si>
  <si>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</si>
  <si>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</si>
  <si>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</si>
  <si>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</si>
  <si>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</si>
  <si>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</si>
  <si>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</si>
  <si>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</si>
  <si>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</si>
  <si>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</si>
  <si>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</si>
  <si>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</si>
  <si>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</si>
  <si>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</si>
  <si>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</si>
  <si>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</si>
  <si>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</si>
  <si>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</si>
  <si>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</si>
  <si>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</si>
  <si>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</si>
  <si>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</si>
  <si>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</si>
  <si>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</si>
  <si>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</si>
  <si>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</si>
  <si>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</si>
  <si>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</si>
  <si>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</si>
  <si>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</si>
  <si>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</si>
  <si>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</si>
  <si>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</si>
  <si>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</si>
  <si>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</si>
  <si>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</si>
  <si>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</si>
  <si>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</si>
  <si>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</si>
  <si>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</si>
  <si>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</si>
  <si>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</si>
  <si>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</si>
  <si>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</si>
  <si>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</si>
  <si>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</si>
  <si>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</si>
  <si>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</si>
  <si>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</si>
  <si>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</si>
  <si>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</si>
  <si>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</si>
  <si>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</si>
  <si>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</si>
  <si>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</si>
  <si>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</si>
  <si>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</si>
  <si>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</si>
  <si>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</si>
  <si>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</si>
  <si>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</si>
  <si>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</si>
  <si>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</si>
  <si>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</si>
  <si>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</si>
  <si>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</si>
  <si>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</si>
  <si>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</si>
  <si>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</si>
  <si>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</si>
  <si>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</si>
  <si>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</si>
  <si>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</si>
  <si>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</si>
  <si>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</si>
  <si>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</si>
  <si>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</si>
  <si>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</si>
  <si>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</si>
  <si>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</si>
  <si>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</si>
  <si>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</si>
  <si>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</si>
  <si>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</si>
  <si>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</si>
  <si>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</si>
  <si>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</si>
  <si>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</si>
  <si>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</si>
  <si>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</si>
  <si>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</si>
  <si>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</si>
  <si>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</si>
  <si>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</si>
  <si>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</si>
  <si>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</si>
  <si>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</si>
  <si>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</si>
  <si>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</si>
  <si>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</si>
  <si>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</si>
  <si>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</si>
  <si>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</si>
  <si>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</si>
  <si>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</si>
  <si>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</si>
  <si>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</si>
  <si>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</si>
  <si>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</si>
  <si>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</si>
  <si>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</si>
  <si>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</si>
  <si>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</si>
  <si>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</si>
  <si>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</si>
  <si>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</si>
  <si>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</si>
  <si>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</si>
  <si>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</si>
  <si>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</si>
  <si>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</si>
  <si>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</si>
  <si>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</si>
  <si>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</si>
  <si>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</si>
  <si>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</si>
  <si>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</si>
  <si>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</si>
  <si>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</si>
  <si>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</si>
  <si>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</si>
  <si>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</si>
  <si>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</si>
  <si>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</si>
  <si>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</si>
  <si>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</si>
  <si>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</si>
  <si>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</si>
  <si>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</si>
  <si>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</si>
  <si>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</si>
  <si>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</si>
  <si>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</si>
  <si>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</si>
  <si>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</si>
  <si>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</si>
  <si>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</si>
  <si>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</si>
  <si>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</si>
  <si>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</si>
  <si>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</si>
  <si>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</si>
  <si>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</si>
  <si>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</si>
  <si>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</si>
  <si>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</si>
  <si>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</si>
  <si>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</si>
  <si>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</si>
  <si>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</si>
  <si>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</si>
  <si>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</si>
  <si>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</si>
  <si>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</si>
  <si>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</si>
  <si>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</si>
  <si>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</si>
  <si>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</si>
  <si>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</si>
  <si>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</si>
  <si>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</si>
  <si>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</si>
  <si>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</si>
  <si>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</si>
  <si>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</si>
  <si>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</si>
  <si>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</si>
  <si>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</si>
  <si>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</si>
  <si>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</si>
  <si>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</si>
  <si>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</si>
  <si>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</si>
  <si>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</si>
  <si>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</si>
  <si>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</si>
  <si>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</si>
  <si>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</si>
  <si>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</si>
  <si>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</si>
  <si>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</si>
  <si>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</si>
  <si>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</si>
  <si>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</si>
  <si>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</si>
  <si>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</si>
  <si>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</si>
  <si>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</si>
  <si>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</si>
  <si>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</si>
  <si>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</si>
  <si>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</si>
  <si>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</si>
  <si>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</si>
  <si>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</si>
  <si>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</si>
  <si>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</si>
  <si>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</si>
  <si>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</si>
  <si>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</si>
  <si>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</si>
  <si>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</si>
  <si>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</si>
  <si>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</si>
  <si>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</si>
  <si>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</si>
  <si>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</si>
  <si>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</si>
  <si>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</si>
  <si>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</si>
  <si>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</si>
  <si>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</si>
  <si>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</si>
  <si>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</si>
  <si>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</si>
  <si>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</si>
  <si>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</si>
  <si>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</si>
  <si>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</si>
  <si>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</si>
  <si>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</si>
  <si>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</si>
  <si>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</si>
  <si>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</si>
  <si>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</si>
  <si>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</si>
  <si>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</si>
  <si>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</si>
  <si>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</si>
  <si>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</si>
  <si>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</si>
  <si>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</si>
  <si>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</si>
  <si>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</si>
  <si>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</si>
  <si>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</si>
  <si>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</si>
  <si>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</si>
  <si>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</si>
  <si>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</si>
  <si>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</si>
  <si>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</si>
  <si>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</si>
  <si>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</si>
  <si>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</si>
  <si>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</si>
  <si>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</si>
  <si>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</si>
  <si>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</si>
  <si>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</si>
  <si>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</si>
  <si>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</si>
  <si>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</si>
  <si>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</si>
  <si>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</si>
  <si>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</si>
  <si>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</si>
  <si>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</si>
  <si>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</si>
  <si>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</si>
  <si>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</si>
  <si>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</si>
  <si>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</si>
  <si>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</si>
  <si>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</si>
  <si>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</si>
  <si>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</si>
  <si>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</si>
  <si>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</si>
  <si>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</si>
  <si>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</si>
  <si>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</si>
  <si>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</si>
  <si>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</si>
  <si>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</si>
  <si>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</si>
  <si>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</si>
  <si>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</si>
  <si>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</si>
  <si>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</si>
  <si>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</si>
  <si>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</si>
  <si>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</si>
  <si>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</si>
  <si>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</si>
  <si>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</si>
  <si>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</si>
  <si>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</si>
  <si>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</si>
  <si>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</si>
  <si>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</si>
  <si>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</si>
  <si>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</si>
  <si>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</si>
  <si>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</si>
  <si>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</si>
  <si>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</si>
  <si>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</si>
  <si>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</si>
  <si>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</si>
  <si>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</si>
  <si>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</si>
  <si>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</si>
  <si>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</si>
  <si>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</si>
  <si>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</si>
  <si>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</si>
  <si>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</si>
  <si>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</si>
  <si>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</si>
  <si>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</si>
  <si>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</si>
  <si>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</si>
  <si>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</si>
  <si>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</si>
  <si>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</si>
  <si>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</si>
  <si>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</si>
  <si>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</si>
  <si>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</si>
  <si>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</si>
  <si>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</si>
  <si>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</si>
  <si>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</si>
  <si>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</si>
  <si>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</si>
  <si>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</si>
  <si>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</si>
  <si>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</si>
  <si>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</si>
  <si>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</si>
  <si>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</si>
  <si>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</si>
  <si>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</si>
  <si>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</si>
  <si>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</si>
  <si>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</si>
  <si>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</si>
  <si>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</si>
  <si>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</si>
  <si>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</si>
  <si>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</si>
  <si>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</si>
  <si>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</si>
  <si>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</si>
  <si>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</si>
  <si>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</si>
  <si>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</si>
  <si>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</si>
  <si>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</si>
  <si>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</si>
  <si>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</si>
  <si>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</si>
  <si>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</si>
  <si>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</si>
  <si>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</si>
  <si>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</si>
  <si>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</si>
  <si>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</si>
  <si>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</si>
  <si>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</si>
  <si>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</si>
  <si>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</si>
  <si>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</si>
  <si>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</si>
  <si>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</si>
  <si>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</si>
  <si>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</si>
  <si>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</si>
  <si>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</si>
  <si>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</si>
  <si>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</si>
  <si>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</si>
  <si>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</si>
  <si>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</si>
  <si>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</si>
  <si>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</si>
  <si>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</si>
  <si>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</si>
  <si>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</si>
  <si>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</si>
  <si>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</si>
  <si>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</si>
  <si>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</si>
  <si>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</si>
  <si>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</si>
  <si>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</si>
  <si>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</si>
  <si>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</si>
  <si>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</si>
  <si>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</si>
  <si>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</si>
  <si>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</si>
  <si>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</si>
  <si>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</si>
  <si>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</si>
  <si>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</si>
  <si>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</si>
  <si>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</si>
  <si>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</si>
  <si>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</si>
  <si>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</si>
  <si>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</si>
  <si>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</si>
  <si>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</si>
  <si>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</si>
  <si>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</si>
  <si>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</si>
  <si>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</si>
  <si>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</si>
  <si>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</si>
  <si>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</si>
  <si>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</si>
  <si>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</si>
  <si>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</si>
  <si>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</si>
  <si>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</si>
  <si>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</si>
  <si>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</si>
  <si>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</si>
  <si>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</si>
  <si>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</si>
  <si>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</si>
  <si>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</si>
  <si>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</si>
  <si>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</si>
  <si>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</si>
  <si>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</si>
  <si>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</si>
  <si>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</si>
  <si>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</si>
  <si>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</si>
  <si>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</si>
  <si>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</si>
  <si>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</si>
  <si>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</si>
  <si>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</si>
  <si>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</si>
  <si>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</si>
  <si>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</si>
  <si>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</si>
  <si>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</si>
  <si>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</si>
  <si>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</si>
  <si>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</si>
  <si>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</si>
  <si>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</si>
  <si>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</si>
  <si>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</si>
  <si>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</si>
  <si>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</si>
  <si>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</si>
  <si>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</si>
  <si>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</si>
  <si>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</si>
  <si>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</si>
  <si>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</si>
  <si>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</si>
  <si>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</si>
  <si>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</si>
  <si>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</si>
  <si>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</si>
  <si>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</si>
  <si>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</si>
  <si>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</si>
  <si>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</si>
  <si>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</si>
  <si>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</si>
  <si>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</si>
  <si>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</si>
  <si>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</si>
  <si>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</si>
  <si>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</si>
  <si>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</si>
  <si>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</si>
  <si>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</si>
  <si>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</si>
  <si>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</si>
  <si>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</si>
  <si>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</si>
  <si>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</si>
  <si>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</si>
  <si>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</si>
  <si>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</si>
  <si>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</si>
  <si>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</si>
  <si>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</si>
  <si>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</si>
  <si>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</si>
  <si>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</si>
  <si>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</si>
  <si>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</si>
  <si>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</si>
  <si>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</si>
  <si>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</si>
  <si>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</si>
  <si>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</si>
  <si>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</si>
  <si>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</si>
  <si>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</si>
  <si>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</si>
  <si>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</si>
  <si>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</si>
  <si>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</si>
  <si>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</si>
  <si>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</si>
  <si>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</si>
  <si>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</si>
  <si>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</si>
  <si>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</si>
  <si>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</si>
  <si>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</si>
  <si>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</si>
  <si>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</si>
  <si>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</si>
  <si>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</si>
  <si>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</si>
  <si>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</si>
  <si>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</si>
  <si>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</si>
  <si>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</si>
  <si>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</si>
  <si>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</si>
  <si>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</si>
  <si>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</si>
  <si>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</si>
  <si>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</si>
  <si>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</si>
  <si>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</si>
  <si>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</si>
  <si>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</si>
  <si>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</si>
  <si>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</si>
  <si>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</si>
  <si>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</si>
  <si>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</si>
  <si>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</si>
  <si>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</si>
  <si>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</si>
  <si>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</si>
  <si>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</si>
  <si>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</si>
  <si>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</si>
  <si>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</si>
  <si>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</si>
  <si>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</si>
  <si>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</si>
  <si>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</si>
  <si>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</si>
  <si>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</si>
  <si>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</si>
  <si>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</si>
  <si>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</si>
  <si>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</si>
  <si>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</si>
  <si>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</si>
  <si>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</si>
  <si>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</si>
  <si>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</si>
  <si>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</si>
  <si>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</si>
  <si>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</si>
  <si>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</si>
  <si>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</si>
  <si>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</si>
  <si>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</si>
  <si>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</si>
  <si>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</si>
  <si>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</si>
  <si>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</si>
  <si>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</si>
  <si>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</si>
  <si>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</si>
  <si>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</si>
  <si>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</si>
  <si>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</si>
  <si>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</si>
  <si>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</si>
  <si>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</si>
  <si>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</si>
  <si>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</si>
  <si>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</si>
  <si>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</si>
  <si>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</si>
  <si>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</si>
  <si>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</si>
  <si>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</si>
  <si>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</si>
  <si>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</si>
  <si>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</si>
  <si>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</si>
  <si>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</si>
  <si>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</si>
  <si>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</si>
  <si>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</si>
  <si>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</si>
  <si>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</si>
  <si>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</si>
  <si>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</si>
  <si>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</si>
  <si>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</si>
  <si>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</si>
  <si>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</si>
  <si>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</si>
  <si>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</si>
  <si>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</si>
  <si>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</si>
  <si>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</si>
  <si>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</si>
  <si>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</si>
  <si>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</si>
  <si>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</si>
  <si>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</si>
  <si>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</si>
  <si>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</si>
  <si>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</si>
  <si>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</si>
  <si>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</si>
  <si>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</si>
  <si>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</si>
  <si>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</si>
  <si>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</si>
  <si>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</si>
  <si>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</si>
  <si>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</si>
  <si>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</si>
  <si>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</si>
  <si>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</si>
  <si>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</si>
  <si>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</si>
  <si>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</si>
  <si>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</si>
  <si>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</si>
  <si>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</si>
  <si>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</si>
  <si>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</si>
  <si>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</si>
  <si>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</si>
  <si>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</si>
  <si>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</si>
  <si>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</si>
  <si>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</si>
  <si>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</si>
  <si>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</si>
  <si>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</si>
  <si>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</si>
  <si>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</si>
  <si>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</si>
  <si>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</si>
  <si>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</si>
  <si>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</si>
  <si>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</si>
  <si>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</si>
  <si>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</si>
  <si>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</si>
  <si>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</si>
  <si>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</si>
  <si>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</si>
  <si>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</si>
  <si>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</si>
  <si>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</si>
  <si>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</si>
  <si>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</si>
  <si>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</si>
  <si>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</si>
  <si>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</si>
  <si>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</si>
  <si>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</si>
  <si>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</si>
  <si>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</si>
  <si>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</si>
  <si>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</si>
  <si>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</si>
  <si>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</si>
  <si>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</si>
  <si>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</si>
  <si>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</si>
  <si>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</si>
  <si>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</si>
  <si>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</si>
  <si>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</si>
  <si>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</si>
  <si>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</si>
  <si>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</si>
  <si>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</si>
  <si>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</si>
  <si>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</si>
  <si>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</si>
  <si>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</si>
  <si>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</si>
  <si>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</si>
  <si>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</si>
  <si>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</si>
  <si>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</si>
  <si>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</si>
  <si>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</si>
  <si>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</si>
  <si>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</si>
  <si>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</si>
  <si>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</si>
  <si>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</si>
  <si>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</si>
  <si>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</si>
  <si>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</si>
  <si>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</si>
  <si>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</si>
  <si>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</si>
  <si>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</si>
  <si>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</si>
  <si>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</si>
  <si>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</si>
  <si>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</si>
  <si>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</si>
  <si>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</si>
  <si>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</si>
  <si>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</si>
  <si>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</si>
  <si>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</si>
  <si>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</si>
  <si>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</si>
  <si>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</si>
  <si>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</si>
  <si>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</si>
  <si>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</si>
  <si>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</si>
  <si>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</si>
  <si>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</si>
  <si>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</si>
  <si>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</si>
  <si>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</si>
  <si>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</si>
  <si>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</si>
  <si>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</si>
  <si>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</si>
  <si>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</si>
  <si>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</si>
  <si>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</si>
  <si>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</si>
  <si>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</si>
  <si>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</si>
  <si>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</si>
  <si>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</si>
  <si>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</si>
  <si>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</si>
  <si>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</si>
  <si>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</si>
  <si>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</si>
  <si>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</si>
  <si>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</si>
  <si>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</si>
  <si>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</si>
  <si>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</si>
  <si>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</si>
  <si>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</si>
  <si>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</si>
  <si>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</si>
  <si>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</si>
  <si>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</si>
  <si>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</si>
  <si>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</si>
  <si>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</si>
  <si>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</si>
  <si>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</si>
  <si>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</si>
  <si>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</si>
  <si>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</si>
  <si>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</si>
  <si>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</si>
  <si>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</si>
  <si>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</si>
  <si>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</si>
  <si>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</si>
  <si>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</si>
  <si>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</si>
  <si>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</si>
  <si>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</si>
  <si>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</si>
  <si>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</si>
  <si>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</si>
  <si>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</si>
  <si>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</si>
  <si>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</si>
  <si>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</si>
  <si>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</si>
  <si>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</si>
  <si>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</si>
  <si>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</si>
  <si>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</si>
  <si>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</si>
  <si>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</si>
  <si>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</si>
  <si>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</si>
  <si>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</si>
  <si>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</si>
  <si>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</si>
  <si>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</si>
  <si>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</si>
  <si>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</si>
  <si>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</si>
  <si>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</si>
  <si>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</si>
  <si>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</si>
  <si>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</si>
  <si>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</si>
  <si>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</si>
  <si>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</si>
  <si>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</si>
  <si>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</si>
  <si>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</si>
  <si>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</si>
  <si>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</si>
  <si>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</si>
  <si>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</si>
  <si>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</si>
  <si>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</si>
  <si>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</si>
  <si>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</si>
  <si>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</si>
  <si>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</si>
  <si>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</si>
  <si>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</si>
  <si>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</si>
  <si>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</si>
  <si>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</si>
  <si>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</si>
  <si>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</si>
  <si>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</si>
  <si>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</si>
  <si>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</si>
  <si>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</si>
  <si>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</si>
  <si>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</si>
  <si>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</si>
  <si>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</si>
  <si>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</si>
  <si>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</si>
  <si>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</si>
  <si>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</si>
  <si>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</si>
  <si>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</si>
  <si>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</si>
  <si>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</si>
  <si>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</si>
  <si>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</si>
  <si>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</si>
  <si>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</si>
  <si>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</si>
  <si>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</si>
  <si>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</si>
  <si>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</si>
  <si>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</si>
  <si>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</si>
  <si>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</si>
  <si>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</si>
  <si>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</si>
  <si>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</si>
  <si>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</si>
  <si>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</si>
  <si>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</si>
  <si>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</si>
  <si>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</si>
  <si>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</si>
  <si>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</si>
  <si>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</si>
  <si>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</si>
  <si>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</si>
  <si>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</si>
  <si>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</si>
  <si>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</si>
  <si>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</si>
  <si>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</si>
  <si>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</si>
  <si>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</si>
  <si>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</si>
  <si>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</si>
  <si>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</si>
  <si>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</si>
  <si>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</si>
  <si>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</si>
  <si>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</si>
  <si>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</si>
  <si>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</si>
  <si>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</si>
  <si>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</si>
  <si>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</si>
  <si>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</si>
  <si>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</si>
  <si>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</si>
  <si>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</si>
  <si>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</si>
  <si>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</si>
  <si>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</si>
  <si>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</si>
  <si>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</si>
  <si>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</si>
  <si>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</si>
  <si>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</si>
  <si>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</si>
  <si>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</si>
  <si>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</si>
  <si>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</si>
  <si>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</si>
  <si>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</si>
  <si>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</si>
  <si>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</si>
  <si>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</si>
  <si>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</si>
  <si>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</si>
  <si>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</si>
  <si>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</si>
  <si>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</si>
  <si>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</si>
  <si>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</si>
  <si>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</si>
  <si>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</si>
  <si>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</si>
  <si>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</si>
  <si>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</si>
  <si>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</si>
  <si>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</si>
  <si>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</si>
  <si>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</si>
  <si>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</si>
  <si>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</si>
  <si>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</si>
  <si>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</si>
  <si>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</si>
  <si>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</si>
  <si>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</si>
  <si>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</si>
  <si>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</si>
  <si>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</si>
  <si>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</si>
  <si>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</si>
  <si>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</si>
  <si>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</si>
  <si>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</si>
  <si>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</si>
  <si>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</si>
  <si>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</si>
  <si>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</si>
  <si>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</si>
  <si>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</si>
  <si>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</si>
  <si>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</si>
  <si>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</si>
  <si>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</si>
  <si>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</si>
  <si>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</si>
  <si>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</si>
  <si>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</si>
  <si>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</si>
  <si>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</si>
  <si>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</si>
  <si>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</si>
  <si>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</si>
  <si>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</si>
  <si>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</si>
  <si>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</si>
  <si>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</si>
  <si>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</si>
  <si>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</si>
  <si>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</si>
  <si>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</si>
  <si>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</si>
  <si>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</si>
  <si>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</si>
  <si>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</si>
  <si>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</si>
  <si>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</si>
  <si>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</si>
  <si>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</si>
  <si>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</si>
  <si>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</si>
  <si>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</si>
  <si>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</si>
  <si>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</si>
  <si>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</si>
  <si>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</si>
  <si>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</si>
  <si>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</si>
  <si>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</si>
  <si>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</si>
  <si>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</si>
  <si>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</si>
  <si>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</si>
  <si>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</si>
  <si>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</si>
  <si>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</si>
  <si>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</si>
  <si>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</si>
  <si>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</si>
  <si>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</si>
  <si>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</si>
  <si>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</si>
  <si>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</si>
  <si>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</si>
  <si>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</si>
  <si>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</si>
  <si>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</si>
  <si>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</si>
  <si>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</si>
  <si>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</si>
  <si>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</si>
  <si>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</si>
  <si>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</si>
  <si>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</si>
  <si>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</si>
  <si>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</si>
  <si>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</si>
  <si>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</si>
  <si>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</si>
  <si>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</si>
  <si>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</si>
  <si>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</si>
  <si>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</si>
  <si>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</si>
  <si>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</si>
  <si>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</si>
  <si>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</si>
  <si>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</si>
  <si>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</si>
  <si>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</si>
  <si>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</si>
  <si>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</si>
  <si>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</si>
  <si>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</si>
  <si>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</si>
  <si>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</si>
  <si>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</si>
  <si>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</si>
  <si>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</si>
  <si>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</si>
  <si>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</si>
  <si>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</si>
  <si>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</si>
  <si>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</si>
  <si>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</si>
  <si>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</si>
  <si>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</si>
  <si>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</si>
  <si>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</si>
  <si>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</si>
  <si>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</si>
  <si>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</si>
  <si>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</si>
  <si>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</si>
  <si>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</si>
  <si>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</si>
  <si>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</si>
  <si>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</si>
  <si>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</si>
  <si>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</si>
  <si>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</si>
  <si>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</si>
  <si>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</si>
  <si>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</si>
  <si>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</si>
  <si>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</si>
  <si>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</si>
  <si>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</si>
  <si>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</si>
  <si>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</si>
  <si>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</si>
  <si>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</si>
  <si>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</si>
  <si>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</si>
  <si>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</si>
  <si>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</si>
  <si>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</si>
  <si>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</si>
  <si>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</si>
  <si>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</si>
  <si>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</si>
  <si>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</si>
  <si>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</si>
  <si>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</si>
  <si>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</si>
  <si>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</si>
  <si>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</si>
  <si>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</si>
  <si>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</si>
  <si>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</si>
  <si>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</si>
  <si>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</si>
  <si>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</si>
  <si>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</si>
  <si>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</si>
  <si>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</si>
  <si>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</si>
  <si>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</si>
  <si>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</si>
  <si>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</si>
  <si>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</si>
  <si>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</si>
  <si>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</si>
  <si>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</si>
  <si>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</si>
  <si>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</si>
  <si>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</si>
  <si>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</si>
  <si>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</si>
  <si>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</si>
  <si>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</si>
  <si>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</si>
  <si>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</si>
  <si>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</si>
  <si>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</si>
  <si>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</si>
  <si>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</si>
  <si>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</si>
  <si>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</si>
  <si>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</si>
  <si>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</si>
  <si>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</si>
  <si>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</si>
  <si>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</si>
  <si>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</si>
  <si>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</si>
  <si>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</si>
  <si>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</si>
  <si>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</si>
  <si>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</si>
  <si>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</si>
  <si>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</si>
  <si>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</si>
  <si>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</si>
  <si>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</si>
  <si>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</si>
  <si>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</si>
  <si>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</si>
  <si>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</si>
  <si>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</si>
  <si>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</si>
  <si>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</si>
  <si>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</si>
  <si>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</si>
  <si>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</si>
  <si>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</si>
  <si>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</si>
  <si>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</si>
  <si>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</si>
  <si>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</si>
  <si>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</si>
  <si>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</si>
  <si>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</si>
  <si>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</si>
  <si>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</si>
  <si>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</si>
  <si>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</si>
  <si>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</si>
  <si>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</si>
  <si>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</si>
  <si>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</si>
  <si>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</si>
  <si>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</si>
  <si>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</si>
  <si>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</si>
  <si>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</si>
  <si>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</si>
  <si>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</si>
  <si>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</si>
  <si>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</si>
  <si>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</si>
  <si>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</si>
  <si>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</si>
  <si>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</si>
  <si>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</si>
  <si>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</si>
  <si>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</si>
  <si>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</si>
  <si>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</si>
  <si>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</si>
  <si>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</si>
  <si>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</si>
  <si>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</si>
  <si>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</si>
  <si>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</si>
  <si>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</si>
  <si>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</si>
  <si>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</si>
  <si>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</si>
  <si>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</si>
  <si>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</si>
  <si>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</si>
  <si>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</si>
  <si>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</si>
  <si>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</si>
  <si>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</si>
  <si>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</si>
  <si>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</si>
  <si>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</si>
  <si>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</si>
  <si>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</si>
  <si>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</si>
  <si>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</si>
  <si>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</si>
  <si>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</si>
  <si>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</si>
  <si>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</si>
  <si>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</si>
  <si>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</si>
  <si>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</si>
  <si>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</si>
  <si>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</si>
  <si>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</si>
  <si>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</si>
  <si>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</si>
  <si>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</si>
  <si>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</si>
  <si>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</si>
  <si>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</si>
  <si>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</si>
  <si>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</si>
  <si>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</si>
  <si>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</si>
  <si>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</si>
  <si>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</si>
  <si>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</si>
  <si>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</si>
  <si>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</si>
  <si>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</si>
  <si>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</si>
  <si>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</si>
  <si>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</si>
  <si>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</si>
  <si>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</si>
  <si>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</si>
  <si>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</si>
  <si>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</si>
  <si>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</si>
  <si>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</si>
  <si>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</si>
  <si>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</si>
  <si>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</si>
  <si>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</si>
  <si>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</si>
  <si>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</si>
  <si>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</si>
  <si>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</si>
  <si>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</si>
  <si>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</si>
  <si>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</si>
  <si>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</si>
  <si>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</si>
  <si>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</si>
  <si>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</si>
  <si>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</si>
  <si>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</si>
  <si>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</si>
  <si>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</si>
  <si>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</si>
  <si>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</si>
  <si>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</si>
  <si>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</si>
  <si>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</si>
  <si>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</si>
  <si>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</si>
  <si>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</si>
  <si>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</si>
  <si>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</si>
  <si>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</si>
  <si>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</si>
  <si>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</si>
  <si>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</si>
  <si>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</si>
  <si>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</si>
  <si>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</si>
  <si>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</si>
  <si>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</si>
  <si>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</si>
  <si>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</si>
  <si>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</si>
  <si>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</si>
  <si>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</si>
  <si>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</si>
  <si>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</si>
  <si>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</si>
  <si>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</si>
  <si>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</si>
  <si>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</si>
  <si>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</si>
  <si>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</si>
  <si>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</si>
  <si>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</si>
  <si>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</si>
  <si>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</si>
  <si>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</si>
  <si>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</si>
  <si>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</si>
  <si>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</si>
  <si>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</si>
  <si>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</si>
  <si>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</si>
  <si>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</si>
  <si>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</si>
  <si>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</si>
  <si>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</si>
  <si>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</si>
  <si>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</si>
  <si>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</si>
  <si>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</si>
  <si>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</si>
  <si>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</si>
  <si>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</si>
  <si>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</si>
  <si>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</si>
  <si>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</si>
  <si>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</si>
  <si>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</si>
  <si>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</si>
  <si>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</si>
  <si>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</si>
  <si>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</si>
  <si>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</si>
  <si>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</si>
  <si>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</si>
  <si>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</si>
  <si>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</si>
  <si>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</si>
  <si>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</si>
  <si>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</si>
  <si>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</si>
  <si>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</si>
  <si>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</si>
  <si>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</si>
  <si>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</si>
  <si>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</si>
  <si>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</si>
  <si>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</si>
  <si>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</si>
  <si>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</si>
  <si>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</si>
  <si>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</si>
  <si>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</si>
  <si>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</si>
  <si>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</si>
  <si>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</si>
  <si>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</si>
  <si>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</si>
  <si>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</si>
  <si>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</si>
  <si>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</si>
  <si>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</si>
  <si>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</si>
  <si>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</si>
  <si>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</si>
  <si>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</si>
  <si>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</si>
  <si>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</si>
  <si>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</si>
  <si>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</si>
  <si>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</si>
  <si>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</si>
  <si>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</si>
  <si>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</si>
  <si>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</si>
  <si>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</si>
  <si>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</si>
  <si>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</si>
  <si>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</si>
  <si>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</si>
  <si>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</si>
  <si>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</si>
  <si>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</si>
  <si>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</si>
  <si>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</si>
  <si>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</si>
  <si>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</si>
  <si>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</si>
  <si>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</si>
  <si>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</si>
  <si>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</si>
  <si>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</si>
  <si>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</si>
  <si>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</si>
  <si>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</si>
  <si>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</si>
  <si>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</si>
  <si>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</si>
  <si>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</si>
  <si>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</si>
  <si>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</si>
  <si>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</si>
  <si>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</si>
  <si>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</si>
  <si>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</si>
  <si>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</si>
  <si>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</si>
  <si>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</si>
  <si>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</si>
  <si>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</si>
  <si>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</si>
  <si>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</si>
  <si>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</si>
  <si>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</si>
  <si>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</si>
  <si>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</si>
  <si>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</si>
  <si>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</si>
  <si>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</si>
  <si>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</si>
  <si>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</si>
  <si>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</si>
  <si>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</si>
  <si>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</si>
  <si>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</si>
  <si>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</si>
  <si>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</si>
  <si>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</si>
  <si>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</si>
  <si>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</si>
  <si>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</si>
  <si>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</si>
  <si>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</si>
  <si>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</si>
  <si>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</si>
  <si>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</si>
  <si>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</si>
  <si>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</si>
  <si>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</si>
  <si>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</si>
  <si>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</si>
  <si>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</si>
  <si>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</si>
  <si>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</si>
  <si>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</si>
  <si>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</si>
  <si>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</si>
  <si>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</si>
  <si>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</si>
  <si>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</si>
  <si>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</si>
  <si>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</si>
  <si>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</si>
  <si>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</si>
  <si>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</si>
  <si>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</si>
  <si>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</si>
  <si>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</si>
  <si>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</si>
  <si>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</si>
  <si>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</si>
  <si>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</si>
  <si>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</si>
  <si>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</si>
  <si>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</si>
  <si>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</si>
  <si>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</si>
  <si>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</si>
  <si>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</si>
  <si>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</si>
  <si>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</si>
  <si>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</si>
  <si>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</si>
  <si>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</si>
  <si>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</si>
  <si>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</si>
  <si>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</si>
  <si>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</si>
  <si>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</si>
  <si>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</si>
  <si>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</si>
  <si>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</si>
  <si>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</si>
  <si>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</si>
  <si>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</si>
  <si>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</si>
  <si>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</si>
  <si>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</si>
  <si>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</si>
  <si>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</si>
  <si>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</si>
  <si>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</si>
  <si>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</si>
  <si>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</si>
  <si>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</si>
  <si>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</si>
  <si>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</si>
  <si>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</si>
  <si>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</si>
  <si>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</si>
  <si>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</si>
  <si>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</si>
  <si>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</si>
  <si>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</si>
  <si>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</si>
  <si>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</si>
  <si>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</si>
  <si>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</si>
  <si>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</si>
  <si>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</si>
  <si>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</si>
  <si>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</si>
  <si>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</si>
  <si>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</si>
  <si>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</si>
  <si>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</si>
  <si>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</si>
  <si>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</si>
  <si>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</si>
  <si>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</si>
  <si>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</si>
  <si>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</si>
  <si>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</si>
  <si>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</si>
  <si>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</si>
  <si>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</si>
  <si>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</si>
  <si>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</si>
  <si>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</si>
  <si>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</si>
  <si>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</si>
  <si>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</si>
  <si>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</si>
  <si>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</si>
  <si>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</si>
  <si>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</si>
  <si>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</si>
  <si>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</si>
  <si>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</si>
  <si>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</si>
  <si>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</si>
  <si>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</si>
  <si>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</si>
  <si>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</si>
  <si>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</si>
  <si>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</si>
  <si>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</si>
  <si>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</si>
  <si>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</si>
  <si>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</si>
  <si>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</si>
  <si>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</si>
  <si>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</si>
  <si>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</si>
  <si>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</si>
  <si>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</si>
  <si>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</si>
  <si>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</si>
  <si>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</si>
  <si>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</si>
  <si>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</si>
  <si>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</si>
  <si>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</si>
  <si>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</si>
  <si>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</si>
  <si>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</si>
  <si>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</si>
  <si>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</si>
  <si>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</si>
  <si>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</si>
  <si>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</si>
  <si>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</si>
  <si>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</si>
  <si>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</si>
  <si>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</si>
  <si>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</si>
  <si>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</si>
  <si>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</si>
  <si>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</si>
  <si>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</si>
  <si>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</si>
  <si>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</si>
  <si>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</si>
  <si>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</si>
  <si>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</si>
  <si>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</si>
  <si>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</si>
  <si>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</si>
  <si>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</si>
  <si>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</si>
  <si>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</si>
  <si>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</si>
  <si>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</si>
  <si>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</si>
  <si>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</si>
  <si>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</si>
  <si>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</si>
  <si>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</si>
  <si>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</si>
  <si>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</si>
  <si>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</si>
  <si>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</si>
  <si>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</si>
  <si>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</si>
  <si>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</si>
  <si>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</si>
  <si>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</si>
  <si>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</si>
  <si>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</si>
  <si>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</si>
  <si>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</si>
  <si>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</si>
  <si>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</si>
  <si>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</si>
  <si>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</si>
  <si>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</si>
  <si>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</si>
  <si>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</si>
  <si>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</si>
  <si>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</si>
  <si>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</si>
  <si>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</si>
  <si>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</si>
  <si>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</si>
  <si>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</si>
  <si>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</si>
  <si>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</si>
  <si>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</si>
  <si>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</si>
  <si>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</si>
  <si>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</si>
  <si>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</si>
  <si>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</si>
  <si>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</si>
  <si>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</si>
  <si>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</si>
  <si>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</si>
  <si>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</si>
  <si>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</si>
  <si>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</si>
  <si>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</si>
  <si>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</si>
  <si>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</si>
  <si>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</si>
  <si>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</si>
  <si>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</si>
  <si>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</si>
  <si>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</si>
  <si>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</si>
  <si>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</si>
  <si>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</si>
  <si>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</si>
  <si>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</si>
  <si>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</si>
  <si>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</si>
  <si>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</si>
  <si>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</si>
  <si>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</si>
  <si>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</si>
  <si>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</si>
  <si>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</si>
  <si>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</si>
  <si>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</si>
  <si>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</si>
  <si>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</si>
  <si>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</si>
  <si>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</si>
  <si>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</si>
  <si>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</si>
  <si>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</si>
  <si>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</si>
  <si>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</si>
  <si>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</si>
  <si>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</si>
  <si>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</si>
  <si>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</si>
  <si>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</si>
  <si>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</si>
  <si>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</si>
  <si>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</si>
  <si>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</si>
  <si>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</si>
  <si>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</si>
  <si>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</si>
  <si>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</si>
  <si>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</si>
  <si>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</si>
  <si>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</si>
  <si>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</si>
  <si>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</si>
  <si>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</si>
  <si>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</si>
  <si>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</si>
  <si>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</si>
  <si>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</si>
  <si>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</si>
  <si>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</si>
  <si>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</si>
  <si>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</si>
  <si>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</si>
  <si>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</si>
  <si>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</si>
  <si>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</si>
  <si>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</si>
  <si>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</si>
  <si>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</si>
  <si>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</si>
  <si>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</si>
  <si>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</si>
  <si>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</si>
  <si>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</si>
  <si>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</si>
  <si>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</si>
  <si>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</si>
  <si>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</si>
  <si>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</si>
  <si>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</si>
  <si>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</si>
  <si>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</si>
  <si>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</si>
  <si>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</si>
  <si>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</si>
  <si>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</si>
  <si>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</si>
  <si>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</si>
  <si>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</si>
  <si>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</si>
  <si>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</si>
  <si>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</si>
  <si>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</si>
  <si>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</si>
  <si>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</si>
  <si>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</si>
  <si>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</si>
  <si>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</si>
  <si>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</si>
  <si>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</si>
  <si>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</si>
  <si>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</si>
  <si>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</si>
  <si>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</si>
  <si>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</si>
  <si>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</si>
  <si>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</si>
  <si>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</si>
  <si>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</si>
  <si>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</si>
  <si>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</si>
  <si>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</si>
  <si>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</si>
  <si>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</si>
  <si>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</si>
  <si>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</si>
  <si>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</si>
  <si>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</si>
  <si>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</si>
  <si>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</si>
  <si>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</si>
  <si>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</si>
  <si>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</si>
  <si>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</si>
  <si>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</si>
  <si>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</si>
  <si>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</si>
  <si>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</si>
  <si>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</si>
  <si>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</si>
  <si>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</si>
  <si>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</si>
  <si>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</si>
  <si>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</si>
  <si>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</si>
  <si>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</si>
  <si>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</si>
  <si>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</si>
  <si>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</si>
  <si>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</si>
  <si>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</si>
  <si>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</si>
  <si>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</si>
  <si>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</si>
  <si>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</si>
  <si>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</si>
  <si>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</si>
  <si>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</si>
  <si>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</si>
  <si>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</si>
  <si>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</si>
  <si>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</si>
  <si>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</si>
  <si>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</si>
  <si>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</si>
  <si>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</si>
  <si>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</si>
  <si>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</si>
  <si>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</si>
  <si>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</si>
  <si>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</si>
  <si>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</si>
  <si>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</si>
  <si>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</si>
  <si>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</si>
  <si>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</si>
  <si>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</si>
  <si>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</si>
  <si>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</si>
  <si>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</si>
  <si>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</si>
  <si>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</si>
  <si>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</si>
  <si>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</si>
  <si>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</si>
  <si>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</si>
  <si>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</si>
  <si>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</si>
  <si>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</si>
  <si>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</si>
  <si>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</si>
  <si>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</si>
  <si>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</si>
  <si>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</si>
  <si>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</si>
  <si>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</si>
  <si>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</si>
  <si>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</si>
  <si>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</si>
  <si>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</si>
  <si>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</si>
  <si>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</si>
  <si>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</si>
  <si>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</si>
  <si>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</si>
  <si>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</si>
  <si>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</si>
  <si>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</si>
  <si>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</si>
  <si>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</si>
  <si>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</si>
  <si>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</si>
  <si>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</si>
  <si>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</si>
  <si>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</si>
  <si>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</si>
  <si>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</si>
  <si>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</si>
  <si>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</si>
  <si>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</si>
  <si>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</si>
  <si>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</si>
  <si>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</si>
  <si>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</si>
  <si>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</si>
  <si>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</si>
  <si>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</si>
  <si>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</si>
  <si>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</si>
  <si>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</si>
  <si>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</si>
  <si>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</si>
  <si>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</si>
  <si>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</si>
  <si>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</si>
  <si>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</si>
  <si>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</si>
  <si>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</si>
  <si>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</si>
  <si>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</si>
  <si>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</si>
  <si>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</si>
  <si>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</si>
  <si>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</si>
  <si>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</si>
  <si>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</si>
  <si>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</si>
  <si>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</si>
  <si>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</si>
  <si>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</si>
  <si>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</si>
  <si>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</si>
  <si>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</si>
  <si>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</si>
  <si>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</si>
  <si>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</si>
  <si>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</si>
  <si>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</si>
  <si>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</si>
  <si>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</si>
  <si>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</si>
  <si>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</si>
  <si>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</si>
  <si>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</si>
  <si>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</si>
  <si>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</si>
  <si>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</si>
  <si>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</si>
  <si>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</si>
  <si>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</si>
  <si>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</si>
  <si>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</si>
  <si>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</si>
  <si>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</si>
  <si>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</si>
  <si>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</si>
  <si>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</si>
  <si>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</si>
  <si>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</si>
  <si>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</si>
  <si>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</si>
  <si>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</si>
  <si>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</si>
  <si>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</si>
  <si>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</si>
  <si>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</si>
  <si>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</si>
  <si>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</si>
  <si>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</si>
  <si>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</si>
  <si>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</si>
  <si>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</si>
  <si>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</si>
  <si>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</si>
  <si>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</si>
  <si>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</si>
  <si>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</si>
  <si>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</si>
  <si>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</si>
  <si>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</si>
  <si>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</si>
  <si>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</si>
  <si>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</si>
  <si>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</si>
  <si>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</si>
  <si>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</si>
  <si>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</si>
  <si>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</si>
  <si>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</si>
  <si>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</si>
  <si>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</si>
  <si>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</si>
  <si>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</si>
  <si>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</si>
  <si>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</si>
  <si>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</si>
  <si>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</si>
  <si>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</si>
  <si>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</si>
  <si>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</si>
  <si>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</si>
  <si>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</si>
  <si>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</si>
  <si>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</si>
  <si>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</si>
  <si>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</si>
  <si>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</si>
  <si>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</si>
  <si>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</si>
  <si>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</si>
  <si>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</si>
  <si>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</si>
  <si>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</si>
  <si>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</si>
  <si>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</si>
  <si>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</si>
  <si>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</si>
  <si>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</si>
  <si>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</si>
  <si>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</si>
  <si>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</si>
  <si>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</si>
  <si>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</si>
  <si>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</si>
  <si>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</si>
  <si>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</si>
  <si>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</si>
  <si>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</si>
  <si>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</si>
  <si>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</si>
  <si>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</si>
  <si>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</si>
  <si>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</si>
  <si>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</si>
  <si>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</si>
  <si>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</si>
  <si>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</si>
  <si>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</si>
  <si>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</si>
  <si>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</si>
  <si>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</si>
  <si>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</si>
  <si>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</si>
  <si>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</si>
  <si>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</si>
  <si>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</si>
  <si>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</si>
  <si>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</si>
  <si>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</si>
  <si>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</si>
  <si>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</si>
  <si>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</si>
  <si>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</si>
  <si>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</si>
  <si>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</si>
  <si>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</si>
  <si>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</si>
  <si>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</si>
  <si>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</si>
  <si>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</si>
  <si>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</si>
  <si>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</si>
  <si>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</si>
  <si>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</si>
  <si>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</si>
  <si>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</si>
  <si>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</si>
  <si>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</si>
  <si>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</si>
  <si>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</si>
  <si>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</si>
  <si>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</si>
  <si>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</si>
  <si>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</si>
  <si>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</si>
  <si>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</si>
  <si>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</si>
  <si>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</si>
  <si>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</si>
  <si>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</si>
  <si>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</si>
  <si>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</si>
  <si>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</si>
  <si>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</si>
  <si>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</si>
  <si>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</si>
  <si>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</si>
  <si>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</si>
  <si>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</si>
  <si>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</si>
  <si>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</si>
  <si>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</si>
  <si>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</si>
  <si>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</si>
  <si>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</si>
  <si>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</si>
  <si>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</si>
  <si>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</si>
  <si>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</si>
  <si>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</si>
  <si>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</si>
  <si>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</si>
  <si>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</si>
  <si>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</si>
  <si>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</si>
  <si>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</si>
  <si>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</si>
  <si>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</si>
  <si>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</si>
  <si>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</si>
  <si>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</si>
  <si>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</si>
  <si>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</si>
  <si>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</si>
  <si>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</si>
  <si>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</si>
  <si>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</si>
  <si>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</si>
  <si>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</si>
  <si>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</si>
  <si>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</si>
  <si>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</si>
  <si>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</si>
  <si>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</si>
  <si>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</si>
  <si>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</si>
  <si>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</si>
  <si>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</si>
  <si>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</si>
  <si>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</si>
  <si>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</si>
  <si>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</si>
  <si>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</si>
  <si>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</si>
  <si>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</si>
  <si>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</si>
  <si>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</si>
  <si>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</si>
  <si>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</si>
  <si>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</si>
  <si>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</si>
  <si>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</si>
  <si>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</si>
  <si>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</si>
  <si>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</si>
  <si>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</si>
  <si>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</si>
  <si>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</si>
  <si>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</si>
  <si>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</si>
  <si>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</si>
  <si>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</si>
  <si>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</si>
  <si>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</si>
  <si>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</si>
  <si>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</si>
  <si>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</si>
  <si>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</si>
  <si>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</si>
  <si>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</si>
  <si>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</si>
  <si>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</si>
  <si>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</si>
  <si>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</si>
  <si>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</si>
  <si>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</si>
  <si>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</si>
  <si>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</si>
  <si>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</si>
  <si>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</si>
  <si>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</si>
  <si>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</si>
  <si>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</si>
  <si>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</si>
  <si>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</si>
  <si>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</si>
  <si>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</si>
  <si>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</si>
  <si>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</si>
  <si>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</si>
  <si>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</si>
  <si>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</si>
  <si>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</si>
  <si>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</si>
  <si>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</si>
  <si>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</si>
  <si>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</si>
  <si>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</si>
  <si>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</si>
  <si>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</si>
  <si>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</si>
  <si>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</si>
  <si>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</si>
  <si>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</si>
  <si>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</si>
  <si>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</si>
  <si>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</si>
  <si>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</si>
  <si>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</si>
  <si>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</si>
  <si>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</si>
  <si>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</si>
  <si>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</si>
  <si>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</si>
  <si>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</si>
  <si>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</si>
  <si>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</si>
  <si>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</si>
  <si>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</si>
  <si>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</si>
  <si>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</si>
  <si>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</si>
  <si>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</si>
  <si>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</si>
  <si>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</si>
  <si>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</si>
  <si>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</si>
  <si>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</si>
  <si>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</si>
  <si>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</si>
  <si>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</si>
  <si>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</si>
  <si>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</si>
  <si>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</si>
  <si>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</si>
  <si>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</si>
  <si>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</si>
  <si>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</si>
  <si>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</si>
  <si>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</si>
  <si>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</si>
  <si>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</si>
  <si>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</si>
  <si>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</si>
  <si>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</si>
  <si>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</si>
  <si>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</si>
  <si>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</si>
  <si>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</si>
  <si>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</si>
  <si>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</si>
  <si>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</si>
  <si>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</si>
  <si>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</si>
  <si>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</si>
  <si>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</si>
  <si>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</si>
  <si>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</si>
  <si>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</si>
  <si>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</si>
  <si>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</si>
  <si>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</si>
  <si>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</si>
  <si>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</si>
  <si>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</si>
  <si>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</si>
  <si>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</si>
  <si>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</si>
  <si>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</si>
  <si>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</si>
  <si>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</si>
  <si>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</si>
  <si>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</si>
  <si>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</si>
  <si>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</si>
  <si>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</si>
  <si>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</si>
  <si>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</si>
  <si>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</si>
  <si>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</si>
  <si>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</si>
  <si>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</si>
  <si>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</si>
  <si>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</si>
  <si>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</si>
  <si>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</si>
  <si>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</si>
  <si>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</si>
  <si>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</si>
  <si>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</si>
  <si>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</si>
  <si>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</si>
  <si>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</si>
  <si>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</si>
  <si>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</si>
  <si>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</si>
  <si>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</si>
  <si>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</si>
  <si>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</si>
  <si>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</si>
  <si>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</si>
  <si>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</si>
  <si>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</si>
  <si>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</si>
  <si>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</si>
  <si>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</si>
  <si>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</si>
  <si>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</si>
  <si>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</si>
  <si>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</si>
  <si>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</si>
  <si>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</si>
  <si>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</si>
  <si>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</si>
  <si>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</si>
  <si>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</si>
  <si>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</si>
  <si>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</si>
  <si>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</si>
  <si>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</si>
  <si>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</si>
  <si>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</si>
  <si>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</si>
  <si>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</si>
  <si>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</si>
  <si>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</si>
  <si>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</si>
  <si>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</si>
  <si>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</si>
  <si>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</si>
  <si>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</si>
  <si>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</si>
  <si>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</si>
  <si>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</si>
  <si>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</si>
  <si>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</si>
  <si>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</si>
  <si>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</si>
  <si>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</si>
  <si>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</si>
  <si>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</si>
  <si>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</si>
  <si>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</si>
  <si>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</si>
  <si>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</si>
  <si>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</si>
  <si>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</si>
  <si>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</si>
  <si>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</si>
  <si>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</si>
  <si>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</si>
  <si>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</si>
  <si>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</si>
  <si>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</si>
  <si>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</si>
  <si>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</si>
  <si>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</si>
  <si>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</si>
  <si>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</si>
  <si>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</si>
  <si>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</si>
  <si>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</si>
  <si>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</si>
  <si>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</si>
  <si>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</si>
  <si>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</si>
  <si>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</si>
  <si>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</si>
  <si>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</si>
  <si>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</si>
  <si>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</si>
  <si>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</si>
  <si>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</si>
  <si>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</si>
  <si>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</si>
  <si>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</si>
  <si>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</si>
  <si>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</si>
  <si>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</si>
  <si>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</si>
  <si>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</si>
  <si>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</si>
  <si>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</si>
  <si>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</si>
  <si>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</si>
  <si>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</si>
  <si>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</si>
  <si>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</si>
  <si>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</si>
  <si>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</si>
  <si>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</si>
  <si>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</si>
  <si>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</si>
  <si>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</si>
  <si>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</si>
  <si>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</si>
  <si>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</si>
  <si>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</si>
  <si>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</si>
  <si>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</si>
  <si>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</si>
  <si>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</si>
  <si>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</si>
  <si>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</si>
  <si>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</si>
  <si>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</si>
  <si>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</si>
  <si>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</si>
  <si>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</si>
  <si>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</si>
  <si>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</si>
  <si>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</si>
  <si>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</si>
  <si>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</si>
  <si>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</si>
  <si>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</si>
  <si>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</si>
  <si>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</si>
  <si>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</si>
  <si>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</si>
  <si>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</si>
  <si>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</si>
  <si>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</si>
  <si>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</si>
  <si>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</si>
  <si>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</si>
  <si>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</si>
  <si>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</si>
  <si>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</si>
  <si>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</si>
  <si>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</si>
  <si>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</si>
  <si>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</si>
  <si>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</si>
  <si>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</si>
  <si>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</si>
  <si>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</si>
  <si>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</si>
  <si>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</si>
  <si>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</si>
  <si>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</si>
  <si>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</si>
  <si>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</si>
  <si>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</si>
  <si>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</si>
  <si>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</si>
  <si>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</si>
  <si>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</si>
  <si>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</si>
  <si>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</si>
  <si>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</si>
  <si>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</si>
  <si>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</si>
  <si>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</si>
  <si>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</si>
  <si>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</si>
  <si>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</si>
  <si>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</si>
  <si>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</si>
  <si>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</si>
  <si>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</si>
  <si>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</si>
  <si>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</si>
  <si>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</si>
  <si>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</si>
  <si>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</si>
  <si>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</si>
  <si>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</si>
  <si>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</si>
  <si>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</si>
  <si>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</si>
  <si>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</si>
  <si>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</si>
  <si>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</si>
  <si>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</si>
  <si>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</si>
  <si>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</si>
  <si>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</si>
  <si>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</si>
  <si>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</si>
  <si>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</si>
  <si>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</si>
  <si>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</si>
  <si>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</si>
  <si>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</si>
  <si>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</si>
  <si>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</si>
  <si>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</si>
  <si>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</si>
  <si>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</si>
  <si>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</si>
  <si>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</si>
  <si>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</si>
  <si>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</si>
  <si>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</si>
  <si>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</si>
  <si>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</si>
  <si>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</si>
  <si>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</si>
  <si>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</si>
  <si>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</si>
  <si>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</si>
  <si>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</si>
  <si>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</si>
  <si>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</si>
  <si>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</si>
  <si>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</si>
  <si>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</si>
  <si>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</si>
  <si>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</si>
  <si>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</si>
  <si>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</si>
  <si>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</si>
  <si>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</si>
  <si>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</si>
  <si>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</si>
  <si>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</si>
  <si>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</si>
  <si>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</si>
  <si>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</si>
  <si>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</si>
  <si>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</si>
  <si>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</si>
  <si>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</si>
  <si>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</si>
  <si>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</si>
  <si>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</si>
  <si>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</si>
  <si>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</si>
  <si>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</si>
  <si>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</si>
  <si>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</si>
  <si>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</si>
  <si>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</si>
  <si>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</si>
  <si>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</si>
  <si>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</si>
  <si>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</si>
  <si>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</si>
  <si>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</si>
  <si>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</si>
  <si>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</si>
  <si>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</si>
  <si>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</si>
  <si>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</si>
  <si>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</si>
  <si>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</si>
  <si>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</si>
  <si>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</si>
  <si>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</si>
  <si>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</si>
  <si>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</si>
  <si>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</si>
  <si>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</si>
  <si>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</si>
  <si>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</si>
  <si>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</si>
  <si>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</si>
  <si>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</si>
  <si>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</si>
  <si>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</si>
  <si>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</si>
  <si>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</si>
  <si>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</si>
  <si>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</si>
  <si>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</si>
  <si>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</si>
  <si>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</si>
  <si>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</si>
  <si>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</si>
  <si>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</si>
  <si>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</si>
  <si>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</si>
  <si>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</si>
  <si>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</si>
  <si>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</si>
  <si>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</si>
  <si>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</si>
  <si>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</si>
  <si>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</si>
  <si>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</si>
  <si>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</si>
  <si>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</si>
  <si>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</si>
  <si>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</si>
  <si>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</si>
  <si>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</si>
  <si>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</si>
  <si>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</si>
  <si>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</si>
  <si>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</si>
  <si>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</si>
  <si>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</si>
  <si>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</si>
  <si>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</si>
  <si>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</si>
  <si>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</si>
  <si>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</si>
  <si>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</si>
  <si>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</si>
  <si>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</si>
  <si>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</si>
  <si>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</si>
  <si>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</si>
  <si>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</si>
  <si>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</si>
  <si>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</si>
  <si>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</si>
  <si>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</si>
  <si>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</si>
  <si>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</si>
  <si>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</si>
  <si>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</si>
  <si>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</si>
  <si>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</si>
  <si>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</si>
  <si>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</si>
  <si>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</si>
  <si>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</si>
  <si>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</si>
  <si>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</si>
  <si>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</si>
  <si>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</si>
  <si>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</si>
  <si>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</si>
  <si>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</si>
  <si>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</si>
  <si>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</si>
  <si>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</si>
  <si>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</si>
  <si>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</si>
  <si>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</si>
  <si>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</si>
  <si>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</si>
  <si>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</si>
  <si>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</si>
  <si>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</si>
  <si>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</si>
  <si>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</si>
  <si>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</si>
  <si>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</si>
  <si>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</si>
  <si>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</si>
  <si>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</si>
  <si>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</si>
  <si>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</si>
  <si>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</si>
  <si>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</si>
  <si>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</si>
  <si>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</si>
  <si>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</si>
  <si>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</si>
  <si>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</si>
  <si>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</si>
  <si>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</si>
  <si>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</si>
  <si>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</si>
  <si>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</si>
  <si>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</si>
  <si>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</si>
  <si>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</si>
  <si>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</si>
  <si>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</si>
  <si>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</si>
  <si>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</si>
  <si>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</si>
  <si>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</si>
  <si>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</si>
  <si>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</si>
  <si>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</si>
  <si>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</si>
  <si>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</si>
  <si>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</si>
  <si>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</si>
  <si>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</si>
  <si>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</si>
  <si>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</si>
  <si>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</si>
  <si>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</si>
  <si>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</si>
  <si>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</si>
  <si>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</si>
  <si>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</si>
  <si>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</si>
  <si>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</si>
  <si>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</si>
  <si>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</si>
  <si>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</si>
  <si>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</si>
  <si>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</si>
  <si>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</si>
  <si>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</si>
  <si>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</si>
  <si>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</si>
  <si>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</si>
  <si>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</si>
  <si>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</si>
  <si>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</si>
  <si>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</si>
  <si>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</si>
  <si>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</si>
  <si>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</si>
  <si>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</si>
  <si>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</si>
  <si>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</si>
  <si>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</si>
  <si>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</si>
  <si>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</si>
  <si>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</si>
  <si>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</si>
  <si>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</si>
  <si>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</si>
  <si>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</si>
  <si>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</si>
  <si>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</si>
  <si>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</si>
  <si>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</si>
  <si>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</si>
  <si>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</si>
  <si>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</si>
  <si>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</si>
  <si>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</si>
  <si>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</si>
  <si>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</si>
  <si>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</si>
  <si>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</si>
  <si>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</si>
  <si>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</si>
  <si>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</si>
  <si>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</si>
  <si>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</si>
  <si>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</si>
  <si>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</si>
  <si>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</si>
  <si>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</si>
  <si>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</si>
  <si>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</si>
  <si>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</si>
  <si>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</si>
  <si>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</si>
  <si>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</si>
  <si>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</si>
  <si>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</si>
  <si>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</si>
  <si>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</si>
  <si>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</si>
  <si>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</si>
  <si>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</si>
  <si>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</si>
  <si>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</si>
  <si>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</si>
  <si>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</si>
  <si>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</si>
  <si>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</si>
  <si>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</si>
  <si>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</si>
  <si>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</si>
  <si>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</si>
  <si>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</si>
  <si>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</si>
  <si>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</si>
  <si>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</si>
  <si>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</si>
  <si>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</si>
  <si>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</si>
  <si>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</si>
  <si>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</si>
  <si>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</si>
  <si>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</si>
  <si>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</si>
  <si>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</si>
  <si>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</si>
  <si>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</si>
  <si>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</si>
  <si>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</si>
  <si>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</si>
  <si>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</si>
  <si>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</si>
  <si>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</si>
  <si>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</si>
  <si>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</si>
  <si>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</si>
  <si>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</si>
  <si>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</si>
  <si>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</si>
  <si>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</si>
  <si>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</si>
  <si>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</si>
  <si>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</si>
  <si>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</si>
  <si>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</si>
  <si>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</si>
  <si>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</si>
  <si>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</si>
  <si>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</si>
  <si>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</si>
  <si>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</si>
  <si>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</si>
  <si>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</si>
  <si>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</si>
  <si>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</si>
  <si>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</si>
  <si>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</si>
  <si>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</si>
  <si>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</si>
  <si>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</si>
  <si>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</si>
  <si>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</si>
  <si>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</si>
  <si>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</si>
  <si>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</si>
  <si>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</si>
  <si>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</si>
  <si>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</si>
  <si>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</si>
  <si>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</si>
  <si>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</si>
  <si>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</si>
  <si>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</si>
  <si>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</si>
  <si>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</si>
  <si>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</si>
  <si>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</si>
  <si>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</si>
  <si>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</si>
  <si>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</si>
  <si>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</si>
  <si>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</si>
  <si>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</si>
  <si>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</si>
  <si>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</si>
  <si>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</si>
  <si>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</si>
  <si>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</si>
  <si>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</si>
  <si>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</si>
  <si>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</si>
  <si>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</si>
  <si>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</si>
  <si>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</si>
  <si>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</si>
  <si>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</si>
  <si>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</si>
  <si>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</si>
  <si>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</si>
  <si>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</si>
  <si>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</si>
  <si>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</si>
  <si>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</si>
  <si>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</si>
  <si>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</si>
  <si>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</si>
  <si>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</si>
  <si>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</si>
  <si>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</si>
  <si>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</si>
  <si>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</si>
  <si>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</si>
  <si>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</si>
  <si>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</si>
  <si>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</si>
  <si>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</si>
  <si>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</si>
  <si>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</si>
  <si>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</si>
  <si>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</si>
  <si>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</si>
  <si>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</si>
  <si>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</si>
  <si>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</si>
  <si>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</si>
  <si>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</si>
  <si>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</si>
  <si>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</si>
  <si>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</si>
  <si>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</si>
  <si>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</si>
  <si>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</si>
  <si>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</si>
  <si>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</si>
  <si>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</si>
  <si>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</si>
  <si>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</si>
  <si>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</si>
  <si>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</si>
  <si>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</si>
  <si>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</si>
  <si>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</si>
  <si>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</si>
  <si>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</si>
  <si>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</si>
  <si>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</si>
  <si>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</si>
  <si>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</si>
  <si>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</si>
  <si>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</si>
  <si>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</si>
  <si>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</si>
  <si>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</si>
  <si>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</si>
  <si>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</si>
  <si>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</si>
  <si>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</si>
  <si>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</si>
  <si>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</si>
  <si>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</si>
  <si>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</si>
  <si>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</si>
  <si>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</si>
  <si>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</si>
  <si>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</si>
  <si>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</si>
  <si>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</si>
  <si>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</si>
  <si>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</si>
  <si>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</si>
  <si>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</si>
  <si>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</si>
  <si>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</si>
  <si>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</si>
  <si>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</si>
  <si>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</si>
  <si>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</si>
  <si>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</si>
  <si>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</si>
  <si>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</si>
  <si>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</si>
  <si>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</si>
  <si>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</si>
  <si>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</si>
  <si>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</si>
  <si>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</si>
  <si>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</si>
  <si>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</si>
  <si>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</si>
  <si>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</si>
  <si>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</si>
  <si>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</si>
  <si>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</si>
  <si>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</si>
  <si>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</si>
  <si>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</si>
  <si>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</si>
  <si>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</si>
  <si>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</si>
  <si>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</si>
  <si>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</si>
  <si>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</si>
  <si>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</si>
  <si>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</si>
  <si>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</si>
  <si>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</si>
  <si>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</si>
  <si>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</si>
  <si>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</si>
  <si>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</si>
  <si>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</si>
  <si>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</si>
  <si>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</si>
  <si>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</si>
  <si>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</si>
  <si>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</si>
  <si>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</si>
  <si>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</si>
  <si>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</si>
  <si>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</si>
  <si>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</si>
  <si>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</si>
  <si>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</si>
  <si>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</si>
  <si>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</si>
  <si>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</si>
  <si>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</si>
  <si>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</si>
  <si>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</si>
  <si>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</si>
  <si>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</si>
  <si>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</si>
  <si>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</si>
  <si>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</si>
  <si>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</si>
  <si>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</si>
  <si>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</si>
  <si>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</si>
  <si>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</si>
  <si>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</si>
  <si>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</si>
  <si>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</si>
  <si>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</si>
  <si>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</si>
  <si>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</si>
  <si>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</si>
  <si>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</si>
  <si>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</si>
  <si>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</si>
  <si>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</si>
  <si>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</si>
  <si>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</si>
  <si>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</si>
  <si>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</si>
  <si>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</si>
  <si>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</si>
  <si>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</si>
  <si>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</si>
  <si>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</si>
  <si>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</si>
  <si>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</si>
  <si>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</si>
  <si>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</si>
  <si>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</si>
  <si>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</si>
  <si>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</si>
  <si>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</si>
  <si>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</si>
  <si>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</si>
  <si>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</si>
  <si>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</si>
  <si>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</si>
  <si>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</si>
  <si>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</si>
  <si>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</si>
  <si>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</si>
  <si>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</si>
  <si>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</si>
  <si>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</si>
  <si>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</si>
  <si>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</si>
  <si>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</si>
  <si>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</si>
  <si>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</si>
  <si>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</si>
  <si>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</si>
  <si>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</si>
  <si>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</si>
  <si>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</si>
  <si>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</si>
  <si>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</si>
  <si>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</si>
  <si>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</si>
  <si>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</si>
  <si>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</si>
  <si>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</si>
  <si>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</si>
  <si>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</si>
  <si>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</si>
  <si>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</si>
  <si>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</si>
  <si>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</si>
  <si>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</si>
  <si>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</si>
  <si>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</si>
  <si>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</si>
  <si>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</si>
  <si>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</si>
  <si>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</si>
  <si>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</si>
  <si>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</si>
  <si>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</si>
  <si>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</si>
  <si>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</si>
  <si>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</si>
  <si>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</si>
  <si>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</si>
  <si>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</si>
  <si>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</si>
  <si>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</si>
  <si>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</si>
  <si>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</si>
  <si>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</si>
  <si>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</si>
  <si>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</si>
  <si>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</si>
  <si>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</si>
  <si>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</si>
  <si>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</si>
  <si>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</si>
  <si>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</si>
  <si>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</si>
  <si>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</si>
  <si>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</si>
  <si>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</si>
  <si>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</si>
  <si>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</si>
  <si>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</si>
  <si>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</si>
  <si>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</si>
  <si>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</si>
  <si>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</si>
  <si>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</si>
  <si>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</si>
  <si>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</si>
  <si>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</si>
  <si>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</si>
  <si>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</si>
  <si>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</si>
  <si>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</si>
  <si>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</si>
  <si>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</si>
  <si>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</si>
  <si>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</si>
  <si>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</si>
  <si>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</si>
  <si>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</si>
  <si>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</si>
  <si>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</si>
  <si>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</si>
  <si>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</si>
  <si>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</si>
  <si>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</si>
  <si>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</si>
  <si>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</si>
  <si>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</si>
  <si>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</si>
  <si>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</si>
  <si>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</si>
  <si>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</si>
  <si>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</si>
  <si>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</si>
  <si>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</si>
  <si>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</si>
  <si>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</si>
  <si>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</si>
  <si>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</si>
  <si>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</si>
  <si>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</si>
  <si>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</si>
  <si>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</si>
  <si>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</si>
  <si>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</si>
  <si>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</si>
  <si>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</si>
  <si>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</si>
  <si>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</si>
  <si>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</si>
  <si>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</si>
  <si>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</si>
  <si>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</si>
  <si>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</si>
  <si>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</si>
  <si>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</si>
  <si>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</si>
  <si>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</si>
  <si>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</si>
  <si>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</si>
  <si>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</si>
  <si>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</si>
  <si>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</si>
  <si>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</si>
  <si>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</si>
  <si>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</si>
  <si>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</si>
  <si>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</si>
  <si>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</si>
  <si>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</si>
  <si>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</si>
  <si>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</si>
  <si>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</si>
  <si>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</si>
  <si>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</si>
  <si>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</si>
  <si>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</si>
  <si>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</si>
  <si>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</si>
  <si>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</si>
  <si>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</si>
  <si>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</si>
  <si>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</si>
  <si>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</si>
  <si>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</si>
  <si>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</si>
  <si>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</si>
  <si>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</si>
  <si>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</si>
  <si>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</si>
  <si>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</si>
  <si>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</si>
  <si>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</si>
  <si>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</si>
  <si>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</si>
  <si>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</si>
  <si>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</si>
  <si>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</si>
  <si>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</si>
  <si>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</si>
  <si>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</si>
  <si>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</si>
  <si>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</si>
  <si>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</si>
  <si>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</si>
  <si>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</si>
  <si>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</si>
  <si>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</si>
  <si>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</si>
  <si>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</si>
  <si>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</si>
  <si>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</si>
  <si>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</si>
  <si>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</si>
  <si>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</si>
  <si>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</si>
  <si>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</si>
  <si>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</si>
  <si>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</si>
  <si>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</si>
  <si>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</si>
  <si>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</si>
  <si>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</si>
  <si>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</si>
  <si>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</si>
  <si>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</si>
  <si>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</si>
  <si>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</si>
  <si>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</si>
  <si>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</si>
  <si>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</si>
  <si>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</si>
  <si>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</si>
  <si>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</si>
  <si>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</si>
  <si>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</si>
  <si>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</si>
  <si>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</si>
  <si>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</si>
  <si>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</si>
  <si>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</si>
  <si>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</si>
  <si>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</si>
  <si>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</si>
  <si>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</si>
  <si>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</si>
  <si>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</si>
  <si>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</si>
  <si>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</si>
  <si>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</si>
  <si>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</si>
  <si>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</si>
  <si>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</si>
  <si>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</si>
  <si>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</si>
  <si>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</si>
  <si>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</si>
  <si>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</si>
  <si>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</si>
  <si>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</si>
  <si>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</si>
  <si>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</si>
  <si>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</si>
  <si>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</si>
  <si>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</si>
  <si>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</si>
  <si>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</si>
  <si>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</si>
  <si>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</si>
  <si>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</si>
  <si>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</si>
  <si>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</si>
  <si>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</si>
  <si>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</si>
  <si>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</si>
  <si>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</si>
  <si>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</si>
  <si>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</si>
  <si>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</si>
  <si>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</si>
  <si>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</si>
  <si>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</si>
  <si>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</si>
  <si>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</si>
  <si>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</si>
  <si>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</si>
  <si>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</si>
  <si>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</si>
  <si>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</si>
  <si>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</si>
  <si>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</si>
  <si>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</si>
  <si>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</si>
  <si>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</si>
  <si>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</si>
  <si>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</si>
  <si>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</si>
  <si>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</si>
  <si>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</si>
  <si>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</si>
  <si>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</si>
  <si>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</si>
  <si>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</si>
  <si>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</si>
  <si>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</si>
  <si>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</si>
  <si>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</si>
  <si>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</si>
  <si>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</si>
  <si>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</si>
  <si>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</si>
  <si>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</si>
  <si>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</si>
  <si>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</si>
  <si>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</si>
  <si>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</si>
  <si>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</si>
  <si>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</si>
  <si>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</si>
  <si>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</si>
  <si>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</si>
  <si>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</si>
  <si>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</si>
  <si>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</si>
  <si>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</si>
  <si>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</si>
  <si>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</si>
  <si>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</si>
  <si>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</si>
  <si>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</si>
  <si>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</si>
  <si>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</si>
  <si>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</si>
  <si>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</si>
  <si>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</si>
  <si>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</si>
  <si>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</si>
  <si>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</si>
  <si>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</si>
  <si>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</si>
  <si>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</si>
  <si>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</si>
  <si>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</si>
  <si>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</si>
  <si>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</si>
  <si>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</si>
  <si>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</si>
  <si>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</si>
  <si>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</si>
  <si>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</si>
  <si>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</si>
  <si>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</si>
  <si>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</si>
  <si>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</si>
  <si>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</si>
  <si>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</si>
  <si>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</si>
  <si>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</si>
  <si>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</si>
  <si>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</si>
  <si>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</si>
  <si>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</si>
  <si>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</si>
  <si>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</si>
  <si>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</si>
  <si>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</si>
  <si>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</si>
  <si>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</si>
  <si>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</si>
  <si>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</si>
  <si>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</si>
  <si>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</si>
  <si>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</si>
  <si>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</si>
  <si>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</si>
  <si>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</si>
  <si>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</si>
  <si>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</si>
  <si>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</si>
  <si>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</si>
  <si>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</si>
  <si>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</si>
  <si>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</si>
  <si>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</si>
  <si>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</si>
  <si>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</si>
  <si>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</si>
  <si>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</si>
  <si>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</si>
  <si>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</si>
  <si>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</si>
  <si>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</si>
  <si>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</si>
  <si>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</si>
  <si>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</si>
  <si>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</si>
  <si>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</si>
  <si>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</si>
  <si>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</si>
  <si>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</si>
  <si>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</si>
  <si>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</si>
  <si>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</si>
  <si>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</si>
  <si>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</si>
  <si>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</si>
  <si>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</si>
  <si>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</si>
  <si>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</si>
  <si>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</si>
  <si>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</si>
  <si>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</si>
  <si>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</si>
  <si>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</si>
  <si>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</si>
  <si>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</si>
  <si>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</si>
  <si>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</si>
  <si>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</si>
  <si>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</si>
  <si>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</si>
  <si>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</si>
  <si>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</si>
  <si>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</si>
  <si>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</si>
  <si>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</si>
  <si>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</si>
  <si>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</si>
  <si>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</si>
  <si>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</si>
  <si>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</si>
  <si>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</si>
  <si>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</si>
  <si>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</si>
  <si>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</si>
  <si>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</si>
  <si>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</si>
  <si>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</si>
  <si>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</si>
  <si>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</si>
  <si>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</si>
  <si>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</si>
  <si>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</si>
  <si>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</si>
  <si>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</si>
  <si>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</si>
  <si>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</si>
  <si>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</si>
  <si>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</si>
  <si>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</si>
  <si>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</si>
  <si>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</si>
  <si>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</si>
  <si>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</si>
  <si>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</si>
  <si>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</si>
  <si>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</si>
  <si>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</si>
  <si>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</si>
  <si>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</si>
  <si>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</si>
  <si>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</si>
  <si>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</si>
  <si>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</si>
  <si>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</si>
  <si>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</si>
  <si>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</si>
  <si>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</si>
  <si>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</si>
  <si>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</si>
  <si>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</si>
  <si>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</si>
  <si>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</si>
  <si>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</si>
  <si>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</si>
  <si>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</si>
  <si>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</si>
  <si>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</si>
  <si>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</si>
  <si>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</si>
  <si>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</si>
  <si>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</si>
  <si>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</si>
  <si>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</si>
  <si>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</si>
  <si>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</si>
  <si>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</si>
  <si>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</si>
  <si>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</si>
  <si>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</si>
  <si>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</si>
  <si>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</si>
  <si>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</si>
  <si>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</si>
  <si>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</si>
  <si>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</si>
  <si>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</si>
  <si>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</si>
  <si>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</si>
  <si>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</si>
  <si>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</si>
  <si>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</si>
  <si>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</si>
  <si>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</si>
  <si>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</si>
  <si>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</si>
  <si>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</si>
  <si>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</si>
  <si>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</si>
  <si>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</si>
  <si>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</si>
  <si>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</si>
  <si>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</si>
  <si>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</si>
  <si>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</si>
  <si>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</si>
  <si>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</si>
  <si>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</si>
  <si>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</si>
  <si>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</si>
  <si>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</si>
  <si>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</si>
  <si>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</si>
  <si>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</si>
  <si>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</si>
  <si>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</si>
  <si>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</si>
  <si>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</si>
  <si>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</si>
  <si>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</si>
  <si>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</si>
  <si>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</si>
  <si>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</si>
  <si>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</si>
  <si>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</si>
  <si>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</si>
  <si>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</si>
  <si>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</si>
  <si>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</si>
  <si>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</si>
  <si>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</si>
  <si>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</si>
  <si>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</si>
  <si>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</si>
  <si>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</si>
  <si>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</si>
  <si>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</si>
  <si>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</si>
  <si>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</si>
  <si>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</si>
  <si>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</si>
  <si>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</si>
  <si>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</si>
  <si>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</si>
  <si>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</si>
  <si>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</si>
  <si>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</si>
  <si>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</si>
  <si>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</si>
  <si>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</si>
  <si>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</si>
  <si>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</si>
  <si>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</si>
  <si>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</si>
  <si>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</si>
  <si>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</si>
  <si>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</si>
  <si>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</si>
  <si>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</si>
  <si>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</si>
  <si>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</si>
  <si>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</si>
  <si>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</si>
  <si>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</si>
  <si>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</si>
  <si>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</si>
  <si>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</si>
  <si>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</si>
  <si>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</si>
  <si>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</si>
  <si>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</si>
  <si>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</si>
  <si>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</si>
  <si>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</si>
  <si>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</si>
  <si>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</si>
  <si>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</si>
  <si>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</si>
  <si>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</si>
  <si>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</si>
  <si>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</si>
  <si>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</si>
  <si>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</si>
  <si>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</si>
  <si>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</si>
  <si>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</si>
  <si>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</si>
  <si>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</si>
  <si>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</si>
  <si>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</si>
  <si>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</si>
  <si>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</si>
  <si>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</si>
  <si>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</si>
  <si>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</si>
  <si>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</si>
  <si>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</si>
  <si>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</si>
  <si>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</si>
  <si>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</si>
  <si>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</si>
  <si>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</si>
  <si>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</si>
  <si>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</si>
  <si>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</si>
  <si>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</si>
  <si>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</si>
  <si>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</si>
  <si>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</si>
  <si>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</si>
  <si>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</si>
  <si>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</si>
  <si>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</si>
  <si>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</si>
  <si>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</si>
  <si>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</si>
  <si>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</si>
  <si>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</si>
  <si>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</si>
  <si>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</si>
  <si>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</si>
  <si>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</si>
  <si>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</si>
  <si>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</si>
  <si>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</si>
  <si>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</si>
  <si>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</si>
  <si>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</si>
  <si>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</si>
  <si>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</si>
  <si>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</si>
  <si>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</si>
  <si>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</si>
  <si>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</si>
  <si>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</si>
  <si>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</si>
  <si>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</si>
  <si>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</si>
  <si>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</si>
  <si>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</si>
  <si>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</si>
  <si>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</si>
  <si>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</si>
  <si>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</si>
  <si>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</si>
  <si>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</si>
  <si>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</si>
  <si>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</si>
  <si>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</si>
  <si>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</si>
  <si>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</si>
  <si>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</si>
  <si>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</si>
  <si>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</si>
  <si>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</si>
  <si>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</si>
  <si>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</si>
  <si>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</si>
  <si>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</si>
  <si>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</si>
  <si>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</si>
  <si>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</si>
  <si>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</si>
  <si>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</si>
  <si>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</si>
  <si>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</si>
  <si>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</si>
  <si>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</si>
  <si>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</si>
  <si>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</si>
  <si>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</si>
  <si>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</si>
  <si>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</si>
  <si>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</si>
  <si>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</si>
  <si>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</si>
  <si>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</si>
  <si>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</si>
  <si>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</si>
  <si>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</si>
  <si>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</si>
  <si>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</si>
  <si>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</si>
  <si>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</si>
  <si>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</si>
  <si>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</si>
  <si>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</si>
  <si>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</si>
  <si>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</si>
  <si>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</si>
  <si>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</si>
  <si>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</si>
  <si>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</si>
  <si>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</si>
  <si>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</si>
  <si>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</si>
  <si>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</si>
  <si>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</si>
  <si>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</si>
  <si>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</si>
  <si>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</si>
  <si>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</si>
  <si>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</si>
  <si>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</si>
  <si>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</si>
  <si>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</si>
  <si>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</si>
  <si>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</si>
  <si>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</si>
  <si>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</si>
  <si>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</si>
  <si>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</si>
  <si>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</si>
  <si>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</si>
  <si>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</si>
  <si>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</si>
  <si>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</si>
  <si>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</si>
  <si>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</si>
  <si>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</si>
  <si>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</si>
  <si>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</si>
  <si>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</si>
  <si>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</si>
  <si>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</si>
  <si>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</si>
  <si>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</si>
  <si>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</si>
  <si>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</si>
  <si>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</si>
  <si>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</si>
  <si>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</si>
  <si>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</si>
  <si>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</si>
  <si>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</si>
  <si>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</si>
  <si>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</si>
  <si>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</si>
  <si>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</si>
  <si>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</si>
  <si>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</si>
  <si>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</si>
  <si>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</si>
  <si>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</si>
  <si>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</si>
  <si>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</si>
  <si>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</si>
  <si>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</si>
  <si>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</si>
  <si>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</si>
  <si>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</si>
  <si>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</si>
  <si>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</si>
  <si>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</si>
  <si>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</si>
  <si>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</si>
  <si>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</si>
  <si>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</si>
  <si>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</si>
  <si>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</si>
  <si>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</si>
  <si>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</si>
  <si>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</si>
  <si>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</si>
  <si>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</si>
  <si>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</si>
  <si>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</si>
  <si>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</si>
  <si>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</si>
  <si>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</si>
  <si>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</si>
  <si>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</si>
  <si>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</si>
  <si>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</si>
  <si>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</si>
  <si>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</si>
  <si>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</si>
  <si>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</si>
  <si>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</si>
  <si>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</si>
  <si>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</si>
  <si>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</si>
  <si>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</si>
  <si>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</si>
  <si>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</si>
  <si>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</si>
  <si>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</si>
  <si>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</si>
  <si>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</si>
  <si>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</si>
  <si>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</si>
  <si>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</si>
  <si>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</si>
  <si>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</si>
  <si>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</si>
  <si>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</si>
  <si>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</si>
  <si>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</si>
  <si>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</si>
  <si>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</si>
  <si>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</si>
  <si>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</si>
  <si>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</si>
  <si>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</si>
  <si>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</si>
  <si>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</si>
  <si>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</si>
  <si>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</si>
  <si>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</si>
  <si>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</si>
  <si>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</si>
  <si>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</si>
  <si>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</si>
  <si>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</si>
  <si>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</si>
  <si>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</si>
  <si>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</si>
  <si>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</si>
  <si>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</si>
  <si>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</si>
  <si>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</si>
  <si>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</si>
  <si>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</si>
  <si>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</si>
  <si>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</si>
  <si>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</si>
  <si>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</si>
  <si>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</si>
  <si>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</si>
  <si>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</si>
  <si>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</si>
  <si>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</si>
  <si>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</si>
  <si>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</si>
  <si>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</si>
  <si>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</si>
  <si>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</si>
  <si>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</si>
  <si>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</si>
  <si>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</si>
  <si>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</si>
  <si>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</si>
  <si>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</si>
  <si>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</si>
  <si>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</si>
  <si>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</si>
  <si>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</si>
  <si>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</si>
  <si>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</si>
  <si>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</si>
  <si>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</si>
  <si>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</si>
  <si>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</si>
  <si>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</si>
  <si>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</si>
  <si>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</si>
  <si>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</si>
  <si>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</si>
  <si>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</si>
  <si>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</si>
  <si>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</si>
  <si>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</si>
  <si>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</si>
  <si>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</si>
  <si>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</si>
  <si>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</si>
  <si>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</si>
  <si>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</si>
  <si>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</si>
  <si>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</si>
  <si>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</si>
  <si>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</si>
  <si>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</si>
  <si>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</si>
  <si>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</si>
  <si>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</si>
  <si>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</si>
  <si>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</si>
  <si>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</si>
  <si>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</si>
  <si>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</si>
  <si>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</si>
  <si>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</si>
  <si>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</si>
  <si>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</si>
  <si>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</si>
  <si>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</si>
  <si>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</si>
  <si>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</si>
  <si>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</si>
  <si>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</si>
  <si>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</si>
  <si>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</si>
  <si>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</si>
  <si>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</si>
  <si>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</si>
  <si>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</si>
  <si>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</si>
  <si>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</si>
  <si>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</si>
  <si>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</si>
  <si>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</si>
  <si>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</si>
  <si>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</si>
  <si>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</si>
  <si>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</si>
  <si>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</si>
  <si>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</si>
  <si>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</si>
  <si>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</si>
  <si>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</si>
  <si>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</si>
  <si>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</si>
  <si>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</si>
  <si>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</si>
  <si>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</si>
  <si>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</si>
  <si>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</si>
  <si>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</si>
  <si>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</si>
  <si>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</si>
  <si>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</si>
  <si>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</si>
  <si>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</si>
  <si>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</si>
  <si>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</si>
  <si>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</si>
  <si>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</si>
  <si>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</si>
  <si>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</si>
  <si>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</si>
  <si>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</si>
  <si>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</si>
  <si>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</si>
  <si>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</si>
  <si>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</si>
  <si>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</si>
  <si>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</si>
  <si>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</si>
  <si>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</si>
  <si>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</si>
  <si>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</si>
  <si>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</si>
  <si>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</si>
  <si>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</si>
  <si>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</si>
  <si>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</si>
  <si>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</si>
  <si>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</si>
  <si>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</si>
  <si>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</si>
  <si>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</si>
  <si>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</si>
  <si>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</si>
  <si>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</si>
  <si>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</si>
  <si>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</si>
  <si>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</si>
  <si>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</si>
  <si>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</si>
  <si>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</si>
  <si>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</si>
  <si>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</si>
  <si>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</si>
  <si>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</si>
  <si>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</si>
  <si>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</si>
  <si>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</si>
  <si>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</si>
  <si>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</si>
  <si>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</si>
  <si>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</si>
  <si>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</si>
  <si>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</si>
  <si>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</si>
  <si>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</si>
  <si>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</si>
  <si>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</si>
  <si>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</si>
  <si>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</si>
  <si>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</si>
  <si>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</si>
  <si>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</si>
  <si>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</si>
  <si>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</si>
  <si>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</si>
  <si>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</si>
  <si>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</si>
  <si>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</si>
  <si>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</si>
  <si>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</si>
  <si>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</si>
  <si>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</si>
  <si>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</si>
  <si>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</si>
  <si>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</si>
  <si>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</si>
  <si>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</si>
  <si>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</si>
  <si>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</si>
  <si>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</si>
  <si>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</si>
  <si>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</si>
  <si>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</si>
  <si>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</si>
  <si>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</si>
  <si>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</si>
  <si>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</si>
  <si>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</si>
  <si>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</si>
  <si>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</si>
  <si>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</si>
  <si>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</si>
  <si>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</si>
  <si>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</si>
  <si>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</si>
  <si>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</si>
  <si>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</si>
  <si>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</si>
  <si>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</si>
  <si>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</si>
  <si>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</si>
  <si>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</si>
  <si>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</si>
  <si>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</si>
  <si>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</si>
  <si>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</si>
  <si>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</si>
  <si>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</si>
  <si>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</si>
  <si>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</si>
  <si>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</si>
  <si>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</si>
  <si>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</si>
  <si>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</si>
  <si>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</si>
  <si>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</si>
  <si>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</si>
  <si>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</si>
  <si>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</si>
  <si>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</si>
  <si>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</si>
  <si>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</si>
  <si>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</si>
  <si>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</si>
  <si>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</si>
  <si>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</si>
  <si>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</si>
  <si>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</si>
  <si>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</si>
  <si>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</si>
  <si>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</si>
  <si>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</si>
  <si>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</si>
  <si>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</si>
  <si>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</si>
  <si>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</si>
  <si>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</si>
  <si>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</si>
  <si>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</si>
  <si>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</si>
  <si>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</si>
  <si>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</si>
  <si>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</si>
  <si>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</si>
  <si>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</si>
  <si>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</si>
  <si>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</si>
  <si>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</si>
  <si>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</si>
  <si>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</si>
  <si>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</si>
  <si>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</si>
  <si>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</si>
  <si>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</si>
  <si>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</si>
  <si>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</si>
  <si>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</si>
  <si>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</si>
  <si>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</si>
  <si>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</si>
  <si>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</si>
  <si>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</si>
  <si>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</si>
  <si>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</si>
  <si>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</si>
  <si>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</si>
  <si>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</si>
  <si>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</si>
  <si>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</si>
  <si>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</si>
  <si>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</si>
  <si>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</si>
  <si>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</si>
  <si>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</si>
  <si>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</si>
  <si>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</si>
  <si>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</si>
  <si>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</si>
  <si>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</si>
  <si>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</si>
  <si>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</si>
  <si>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</si>
  <si>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</si>
  <si>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</si>
  <si>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</si>
  <si>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</si>
  <si>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</si>
  <si>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</si>
  <si>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</si>
  <si>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</si>
  <si>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</si>
  <si>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</si>
  <si>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</si>
  <si>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</si>
  <si>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</si>
  <si>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</si>
  <si>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</si>
  <si>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</si>
  <si>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</si>
  <si>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</si>
  <si>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</si>
  <si>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</si>
  <si>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</si>
  <si>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</si>
  <si>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</si>
  <si>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</si>
  <si>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</si>
  <si>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</si>
  <si>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</si>
  <si>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</si>
  <si>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</si>
  <si>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</si>
  <si>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</si>
  <si>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</si>
  <si>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</si>
  <si>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</si>
  <si>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</si>
  <si>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</si>
  <si>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</si>
  <si>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</si>
  <si>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</si>
  <si>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</si>
  <si>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</si>
  <si>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</si>
  <si>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</si>
  <si>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</si>
  <si>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</si>
  <si>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</si>
  <si>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</si>
  <si>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</si>
  <si>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</si>
  <si>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</si>
  <si>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</si>
  <si>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</si>
  <si>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</si>
  <si>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</si>
  <si>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</si>
  <si>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</si>
  <si>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</si>
  <si>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</si>
  <si>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</si>
  <si>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</si>
  <si>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</si>
  <si>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</si>
  <si>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</si>
  <si>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</si>
  <si>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</si>
  <si>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</si>
  <si>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</si>
  <si>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</si>
  <si>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</si>
  <si>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</si>
  <si>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</si>
  <si>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</si>
  <si>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</si>
  <si>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</si>
  <si>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</si>
  <si>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</si>
  <si>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</si>
  <si>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</si>
  <si>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</si>
  <si>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</si>
  <si>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</si>
  <si>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</si>
  <si>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</si>
  <si>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</si>
  <si>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</si>
  <si>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</si>
  <si>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</si>
  <si>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</si>
  <si>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</si>
  <si>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</si>
  <si>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</si>
  <si>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</si>
  <si>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</si>
  <si>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</si>
  <si>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</si>
  <si>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</si>
  <si>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</si>
  <si>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</si>
  <si>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</si>
  <si>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</si>
  <si>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</si>
  <si>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</si>
  <si>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</si>
  <si>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</si>
  <si>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</si>
  <si>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</si>
  <si>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</si>
  <si>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</si>
  <si>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</si>
  <si>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</si>
  <si>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</si>
  <si>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</si>
  <si>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</si>
  <si>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</si>
  <si>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</si>
  <si>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</si>
  <si>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</si>
  <si>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</si>
  <si>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</si>
  <si>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</si>
  <si>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</si>
  <si>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</si>
  <si>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</si>
  <si>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</si>
  <si>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</si>
  <si>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</si>
  <si>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</si>
  <si>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</si>
  <si>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</si>
  <si>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</si>
  <si>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</si>
  <si>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</si>
  <si>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</si>
  <si>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</si>
  <si>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</si>
  <si>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</si>
  <si>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</si>
  <si>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</si>
  <si>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</si>
  <si>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</si>
  <si>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</si>
  <si>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</si>
  <si>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</si>
  <si>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</si>
  <si>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</si>
  <si>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</si>
  <si>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</si>
  <si>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</si>
  <si>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</si>
  <si>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</si>
  <si>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</si>
  <si>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</si>
  <si>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</si>
  <si>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</si>
  <si>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</si>
  <si>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</si>
  <si>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</si>
  <si>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</si>
  <si>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</si>
  <si>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</si>
  <si>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</si>
  <si>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</si>
  <si>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</si>
  <si>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</si>
  <si>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</si>
  <si>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</si>
  <si>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</si>
  <si>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</si>
  <si>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</si>
  <si>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</si>
  <si>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</si>
  <si>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</si>
  <si>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</si>
  <si>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</si>
  <si>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</si>
  <si>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</si>
  <si>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</si>
  <si>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</si>
  <si>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</si>
  <si>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</si>
  <si>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</si>
  <si>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</si>
  <si>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</si>
  <si>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</si>
  <si>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</si>
  <si>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</si>
  <si>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</si>
  <si>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</si>
  <si>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</si>
  <si>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</si>
  <si>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</si>
  <si>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</si>
  <si>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</si>
  <si>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</si>
  <si>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</si>
  <si>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</si>
  <si>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</si>
  <si>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</si>
  <si>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</si>
  <si>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</si>
  <si>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</si>
  <si>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</si>
  <si>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</si>
  <si>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</si>
  <si>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</si>
  <si>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</si>
  <si>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</si>
  <si>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</si>
  <si>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</si>
  <si>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</si>
  <si>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</si>
  <si>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</si>
  <si>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</si>
  <si>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</si>
  <si>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</si>
  <si>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</si>
  <si>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</si>
  <si>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</si>
  <si>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</si>
  <si>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</si>
  <si>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</si>
  <si>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</si>
  <si>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</si>
  <si>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</si>
  <si>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</si>
  <si>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</si>
  <si>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</si>
  <si>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</si>
  <si>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</si>
  <si>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</si>
  <si>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</si>
  <si>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</si>
  <si>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</si>
  <si>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</si>
  <si>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</si>
  <si>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</si>
  <si>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</si>
  <si>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</si>
  <si>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</si>
  <si>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</si>
  <si>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</si>
  <si>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</si>
  <si>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</si>
  <si>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</si>
  <si>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</si>
  <si>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</si>
  <si>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</si>
  <si>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</si>
  <si>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</si>
  <si>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</si>
  <si>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</si>
  <si>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</si>
  <si>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</si>
  <si>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</si>
  <si>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</si>
  <si>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</si>
  <si>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</si>
  <si>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</si>
  <si>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</si>
  <si>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</si>
  <si>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</si>
  <si>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</si>
  <si>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</si>
  <si>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</si>
  <si>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</si>
  <si>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</si>
  <si>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</si>
  <si>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</si>
  <si>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</si>
  <si>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</si>
  <si>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</si>
  <si>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</si>
  <si>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</si>
  <si>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</si>
  <si>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</si>
  <si>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</si>
  <si>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</si>
  <si>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</si>
  <si>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</si>
  <si>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</si>
  <si>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</si>
  <si>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</si>
  <si>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</si>
  <si>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</si>
  <si>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</si>
  <si>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</si>
  <si>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</si>
  <si>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</si>
  <si>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</si>
  <si>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</si>
  <si>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</si>
  <si>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</si>
  <si>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</si>
  <si>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</si>
  <si>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</si>
  <si>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</si>
  <si>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</si>
  <si>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</si>
  <si>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</si>
  <si>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</si>
  <si>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</si>
  <si>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</si>
  <si>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</si>
  <si>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</si>
  <si>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</si>
  <si>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</si>
  <si>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</si>
  <si>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</si>
  <si>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</si>
  <si>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</si>
  <si>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</si>
  <si>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</si>
  <si>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</si>
  <si>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</si>
  <si>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</si>
  <si>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</si>
  <si>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</si>
  <si>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</si>
  <si>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</si>
  <si>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</si>
  <si>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</si>
  <si>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</si>
  <si>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</si>
  <si>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</si>
  <si>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</si>
  <si>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</si>
  <si>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</si>
  <si>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</si>
  <si>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</si>
  <si>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</si>
  <si>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</si>
  <si>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</si>
  <si>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</si>
  <si>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</si>
  <si>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</si>
  <si>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</si>
  <si>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</si>
  <si>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</si>
  <si>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</si>
  <si>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</si>
  <si>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</si>
  <si>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</si>
  <si>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</si>
  <si>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</si>
  <si>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</si>
  <si>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</si>
  <si>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</si>
  <si>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</si>
  <si>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</si>
  <si>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</si>
  <si>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</si>
  <si>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</si>
  <si>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</si>
  <si>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</si>
  <si>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</si>
  <si>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</si>
  <si>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</si>
  <si>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</si>
  <si>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</si>
  <si>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</si>
  <si>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</si>
  <si>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</si>
  <si>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</si>
  <si>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</si>
  <si>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</si>
  <si>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</si>
  <si>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</si>
  <si>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</si>
  <si>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</si>
  <si>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</si>
  <si>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</si>
  <si>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</si>
  <si>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</si>
  <si>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</si>
  <si>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</si>
  <si>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</si>
  <si>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</si>
  <si>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</si>
  <si>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</si>
  <si>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</si>
  <si>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</si>
  <si>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</si>
  <si>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</si>
  <si>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</si>
  <si>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</si>
  <si>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</si>
  <si>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</si>
  <si>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</si>
  <si>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</si>
  <si>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</si>
  <si>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</si>
  <si>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</si>
  <si>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</si>
  <si>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</si>
  <si>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</si>
  <si>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</si>
  <si>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</si>
  <si>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</si>
  <si>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</si>
  <si>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</si>
  <si>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</si>
  <si>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</si>
  <si>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</si>
  <si>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</si>
  <si>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</si>
  <si>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</si>
  <si>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</si>
  <si>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</si>
  <si>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</si>
  <si>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</si>
  <si>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</si>
  <si>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</si>
  <si>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</si>
  <si>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</si>
  <si>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</si>
  <si>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</si>
  <si>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</si>
  <si>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</si>
  <si>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</si>
  <si>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</si>
  <si>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</si>
  <si>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</si>
  <si>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</si>
  <si>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</si>
  <si>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</si>
  <si>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</si>
  <si>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</si>
  <si>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</si>
  <si>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</si>
  <si>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</si>
  <si>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</si>
  <si>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</si>
  <si>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</si>
  <si>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</si>
  <si>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</si>
  <si>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</si>
  <si>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</si>
  <si>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</si>
  <si>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</si>
  <si>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</si>
  <si>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</si>
  <si>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</si>
  <si>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</si>
  <si>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</si>
  <si>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</si>
  <si>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</si>
  <si>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</si>
  <si>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</si>
  <si>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</si>
  <si>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</si>
  <si>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</si>
  <si>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</si>
  <si>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</si>
  <si>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</si>
  <si>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</si>
  <si>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</si>
  <si>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</si>
  <si>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</si>
  <si>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</si>
  <si>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</si>
  <si>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</si>
  <si>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</si>
  <si>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</si>
  <si>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</si>
  <si>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</si>
  <si>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</si>
  <si>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</si>
  <si>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</si>
  <si>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</si>
  <si>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</si>
  <si>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</si>
  <si>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</si>
  <si>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</si>
  <si>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</si>
  <si>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</si>
  <si>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</si>
  <si>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</si>
  <si>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</si>
  <si>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</si>
  <si>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</si>
  <si>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</si>
  <si>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</si>
  <si>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</si>
  <si>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</si>
  <si>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</si>
  <si>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</si>
  <si>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</si>
  <si>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</si>
  <si>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</si>
  <si>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</si>
  <si>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</si>
  <si>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</si>
  <si>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</si>
  <si>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</si>
  <si>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</si>
  <si>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</si>
  <si>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</si>
  <si>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</si>
  <si>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</si>
  <si>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</si>
  <si>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</si>
  <si>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</si>
  <si>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</si>
  <si>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</si>
  <si>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</si>
  <si>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</si>
  <si>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</si>
  <si>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</si>
  <si>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</si>
  <si>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</si>
  <si>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</si>
  <si>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</si>
  <si>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</si>
  <si>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</si>
  <si>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</si>
  <si>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</si>
  <si>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</si>
  <si>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</si>
  <si>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</si>
  <si>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</si>
  <si>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</si>
  <si>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</si>
  <si>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</si>
  <si>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</si>
  <si>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</si>
  <si>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</si>
  <si>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</si>
  <si>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</si>
  <si>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</si>
  <si>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</si>
  <si>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</si>
  <si>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</si>
  <si>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</si>
  <si>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</si>
  <si>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</si>
  <si>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</si>
  <si>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</si>
  <si>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</si>
  <si>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</si>
  <si>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</si>
  <si>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</si>
  <si>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</si>
  <si>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</si>
  <si>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</si>
  <si>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</si>
  <si>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</si>
  <si>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</si>
  <si>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</si>
  <si>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</si>
  <si>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</si>
  <si>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</si>
  <si>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</si>
  <si>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</si>
  <si>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</si>
  <si>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</si>
  <si>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</si>
  <si>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</si>
  <si>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</si>
  <si>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</si>
  <si>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</si>
  <si>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</si>
  <si>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</si>
  <si>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</si>
  <si>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</si>
  <si>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</si>
  <si>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</si>
  <si>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</si>
  <si>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</si>
  <si>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</si>
  <si>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</si>
  <si>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</si>
  <si>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</si>
  <si>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</si>
  <si>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</si>
  <si>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</si>
  <si>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</si>
  <si>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</si>
  <si>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</si>
  <si>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</si>
  <si>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</si>
  <si>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</si>
  <si>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</si>
  <si>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</si>
  <si>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</si>
  <si>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</si>
  <si>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</si>
  <si>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</si>
  <si>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</si>
  <si>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</si>
  <si>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</si>
  <si>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</si>
  <si>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</si>
  <si>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</si>
  <si>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</si>
  <si>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</si>
  <si>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</si>
  <si>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</si>
  <si>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</si>
  <si>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</si>
  <si>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</si>
  <si>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</si>
  <si>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</si>
  <si>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</si>
  <si>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</si>
  <si>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</si>
  <si>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</si>
  <si>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</si>
  <si>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</si>
  <si>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</si>
  <si>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</si>
  <si>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</si>
  <si>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</si>
  <si>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</si>
  <si>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</si>
  <si>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</si>
  <si>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</si>
  <si>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</si>
  <si>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</si>
  <si>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</si>
  <si>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</si>
  <si>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</si>
  <si>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</si>
  <si>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</si>
  <si>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</si>
  <si>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</si>
  <si>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</si>
  <si>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</si>
  <si>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</si>
  <si>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</si>
  <si>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</si>
  <si>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</si>
  <si>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</si>
  <si>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</si>
  <si>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</si>
  <si>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</si>
  <si>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</si>
  <si>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</si>
  <si>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</si>
  <si>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</si>
  <si>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</si>
  <si>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</si>
  <si>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</si>
  <si>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</si>
  <si>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</si>
  <si>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</si>
  <si>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</si>
  <si>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</si>
  <si>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</si>
  <si>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</si>
  <si>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</si>
  <si>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</si>
  <si>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</si>
  <si>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</si>
  <si>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</si>
  <si>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</si>
  <si>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</si>
  <si>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</si>
  <si>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</si>
  <si>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</si>
  <si>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</si>
  <si>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</si>
  <si>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</si>
  <si>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</si>
  <si>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</si>
  <si>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</si>
  <si>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</si>
  <si>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</si>
  <si>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</si>
  <si>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</si>
  <si>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</si>
  <si>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</si>
  <si>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</si>
  <si>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</si>
  <si>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</si>
  <si>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</si>
  <si>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</si>
  <si>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</si>
  <si>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</si>
  <si>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</si>
  <si>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</si>
  <si>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</si>
  <si>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</si>
  <si>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</si>
  <si>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</si>
  <si>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</si>
  <si>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</si>
  <si>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</si>
  <si>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</si>
  <si>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</si>
  <si>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</si>
  <si>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</si>
  <si>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</si>
  <si>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</si>
  <si>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</si>
  <si>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</si>
  <si>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</si>
  <si>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</si>
  <si>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</si>
  <si>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</si>
  <si>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</si>
  <si>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</si>
  <si>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</si>
  <si>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</si>
  <si>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</si>
  <si>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</si>
  <si>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</si>
  <si>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</si>
  <si>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</si>
  <si>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</si>
  <si>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</si>
  <si>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</si>
  <si>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</si>
  <si>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</si>
  <si>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</si>
  <si>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</si>
  <si>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</si>
  <si>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</si>
  <si>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</si>
  <si>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</si>
  <si>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</si>
  <si>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</si>
  <si>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</si>
  <si>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</si>
  <si>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</si>
  <si>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</si>
  <si>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</si>
  <si>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</si>
  <si>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</si>
  <si>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</si>
  <si>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</si>
  <si>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</si>
  <si>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</si>
  <si>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</si>
  <si>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</si>
  <si>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</si>
  <si>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</si>
  <si>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</si>
  <si>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</si>
  <si>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</si>
  <si>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</si>
  <si>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</si>
  <si>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</si>
  <si>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</si>
  <si>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</si>
  <si>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</si>
  <si>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</si>
  <si>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</si>
  <si>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</si>
  <si>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</si>
  <si>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</si>
  <si>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</si>
  <si>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</si>
  <si>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</si>
  <si>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</si>
  <si>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</si>
  <si>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</si>
  <si>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</si>
  <si>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</si>
  <si>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</si>
  <si>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</si>
  <si>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</si>
  <si>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</si>
  <si>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</si>
  <si>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</si>
  <si>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</si>
  <si>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</si>
  <si>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</si>
  <si>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</si>
  <si>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</si>
  <si>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</si>
  <si>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</si>
  <si>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</si>
  <si>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</si>
  <si>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</si>
  <si>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</si>
  <si>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</si>
  <si>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</si>
  <si>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</si>
  <si>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</si>
  <si>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</si>
  <si>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</si>
  <si>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</si>
  <si>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</si>
  <si>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</si>
  <si>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</si>
  <si>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</si>
  <si>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</si>
  <si>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</si>
  <si>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</si>
  <si>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</si>
  <si>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</si>
  <si>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</si>
  <si>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</si>
  <si>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</si>
  <si>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</si>
  <si>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</si>
  <si>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</si>
  <si>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</si>
  <si>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</si>
  <si>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</si>
  <si>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</si>
  <si>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</si>
  <si>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</si>
  <si>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</si>
  <si>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</si>
  <si>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</si>
  <si>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</si>
  <si>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</si>
  <si>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</si>
  <si>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</si>
  <si>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</si>
  <si>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</si>
  <si>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</si>
  <si>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</si>
  <si>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</si>
  <si>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</si>
  <si>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</si>
  <si>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</si>
  <si>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</si>
  <si>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</si>
  <si>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</si>
  <si>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</si>
  <si>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</si>
  <si>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</si>
  <si>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</si>
  <si>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</si>
  <si>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</si>
  <si>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</si>
  <si>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</si>
  <si>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</si>
  <si>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</si>
  <si>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</si>
  <si>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</si>
  <si>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</si>
  <si>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</si>
  <si>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</si>
  <si>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</si>
  <si>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</si>
  <si>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</si>
  <si>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</si>
  <si>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</si>
  <si>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</si>
  <si>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</si>
  <si>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</si>
  <si>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</si>
  <si>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</si>
  <si>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</si>
  <si>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</si>
  <si>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</si>
  <si>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</si>
  <si>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</si>
  <si>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</si>
  <si>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</si>
  <si>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</si>
  <si>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</si>
  <si>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</si>
  <si>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</si>
  <si>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</si>
  <si>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</si>
  <si>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</si>
  <si>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</si>
  <si>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</si>
  <si>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</si>
  <si>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</si>
  <si>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</si>
  <si>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</si>
  <si>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</si>
  <si>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</si>
  <si>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</si>
  <si>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</si>
  <si>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</si>
  <si>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</si>
  <si>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</si>
  <si>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</si>
  <si>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</si>
  <si>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</si>
  <si>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</si>
  <si>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</si>
  <si>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</si>
  <si>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</si>
  <si>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</si>
  <si>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</si>
  <si>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</si>
  <si>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</si>
  <si>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</si>
  <si>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</si>
  <si>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</si>
  <si>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</si>
  <si>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</si>
  <si>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</si>
  <si>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</si>
  <si>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</si>
  <si>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</si>
  <si>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</si>
  <si>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</si>
  <si>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</si>
  <si>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</si>
  <si>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</si>
  <si>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</si>
  <si>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</si>
  <si>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</si>
  <si>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</si>
  <si>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</si>
  <si>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</si>
  <si>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</si>
  <si>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</si>
  <si>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</si>
  <si>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</si>
  <si>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</si>
  <si>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</si>
  <si>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</si>
  <si>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</si>
  <si>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</si>
  <si>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</si>
  <si>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</si>
  <si>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</si>
  <si>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</si>
  <si>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</si>
  <si>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</si>
  <si>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</si>
  <si>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</si>
  <si>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</si>
  <si>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</si>
  <si>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</si>
  <si>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</si>
  <si>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</si>
  <si>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</si>
  <si>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</si>
  <si>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</si>
  <si>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</si>
  <si>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</si>
  <si>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</si>
  <si>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</si>
  <si>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</si>
  <si>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</si>
  <si>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</si>
  <si>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</si>
  <si>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</si>
  <si>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</si>
  <si>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</si>
  <si>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</si>
  <si>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</si>
  <si>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</si>
  <si>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</si>
  <si>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</si>
  <si>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</si>
  <si>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</si>
  <si>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</si>
  <si>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</si>
  <si>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</si>
  <si>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</si>
  <si>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</si>
  <si>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</si>
  <si>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</si>
  <si>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</si>
  <si>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</si>
  <si>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</si>
  <si>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</si>
  <si>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</si>
  <si>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</si>
  <si>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</si>
  <si>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</si>
  <si>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</si>
  <si>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</si>
  <si>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</si>
  <si>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</si>
  <si>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</si>
  <si>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</si>
  <si>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</si>
  <si>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</si>
  <si>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</si>
  <si>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</si>
  <si>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</si>
  <si>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</si>
  <si>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</si>
  <si>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</si>
  <si>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</si>
  <si>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</si>
  <si>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</si>
  <si>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</si>
  <si>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</si>
  <si>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</si>
  <si>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</si>
  <si>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</si>
  <si>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</si>
  <si>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</si>
  <si>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</si>
  <si>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</si>
  <si>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</si>
  <si>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</si>
  <si>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</si>
  <si>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</si>
  <si>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</si>
  <si>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</si>
  <si>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</si>
  <si>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</si>
  <si>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</si>
  <si>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</si>
  <si>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</si>
  <si>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</si>
  <si>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</si>
  <si>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</si>
  <si>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</si>
  <si>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</si>
  <si>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</si>
  <si>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</si>
  <si>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</si>
  <si>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</si>
  <si>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</si>
  <si>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</si>
  <si>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</si>
  <si>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</si>
  <si>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</si>
  <si>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</si>
  <si>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</si>
  <si>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</si>
  <si>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</si>
  <si>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</si>
  <si>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</si>
  <si>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</si>
  <si>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</si>
  <si>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</si>
  <si>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</si>
  <si>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</si>
  <si>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</si>
  <si>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</si>
  <si>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</si>
  <si>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</si>
  <si>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</si>
  <si>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</si>
  <si>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</si>
  <si>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</si>
  <si>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</si>
  <si>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</si>
  <si>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</si>
  <si>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</si>
  <si>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</si>
  <si>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</si>
  <si>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</si>
  <si>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</si>
  <si>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</si>
  <si>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</si>
  <si>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</si>
  <si>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</si>
  <si>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</si>
  <si>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</si>
  <si>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</si>
  <si>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</si>
  <si>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</si>
  <si>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</si>
  <si>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</si>
  <si>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</si>
  <si>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</si>
  <si>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</si>
  <si>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</si>
  <si>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</si>
  <si>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</si>
  <si>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</si>
  <si>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</si>
  <si>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</si>
  <si>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</si>
  <si>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</si>
  <si>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</si>
  <si>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</si>
  <si>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</si>
  <si>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</si>
  <si>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</si>
  <si>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</si>
  <si>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</si>
  <si>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</si>
  <si>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</si>
  <si>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</si>
  <si>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</si>
  <si>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</si>
  <si>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</si>
  <si>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</si>
  <si>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</si>
  <si>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</si>
  <si>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</si>
  <si>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</si>
  <si>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</si>
  <si>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</si>
  <si>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</si>
  <si>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</si>
  <si>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</si>
  <si>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</si>
  <si>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</si>
  <si>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</si>
  <si>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</si>
  <si>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</si>
  <si>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</si>
  <si>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</si>
  <si>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</si>
  <si>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</si>
  <si>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</si>
  <si>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</si>
  <si>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</si>
  <si>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</si>
  <si>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</si>
  <si>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</si>
  <si>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</si>
  <si>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</si>
  <si>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</si>
  <si>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</si>
  <si>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</si>
  <si>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</si>
  <si>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</si>
  <si>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</si>
  <si>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</si>
  <si>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</si>
  <si>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</si>
  <si>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</si>
  <si>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</si>
  <si>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</si>
  <si>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</si>
  <si>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</si>
  <si>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</si>
  <si>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</si>
  <si>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</si>
  <si>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</si>
  <si>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</si>
  <si>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</si>
  <si>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</si>
  <si>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</si>
  <si>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</si>
  <si>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</si>
  <si>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</si>
  <si>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</si>
  <si>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</si>
  <si>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</si>
  <si>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</si>
  <si>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</si>
  <si>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</si>
  <si>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</si>
  <si>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</si>
  <si>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</si>
  <si>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</si>
  <si>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</si>
  <si>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</si>
  <si>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</si>
  <si>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</si>
  <si>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</si>
  <si>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</si>
  <si>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</si>
  <si>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</si>
  <si>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</si>
  <si>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</si>
  <si>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</si>
  <si>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</si>
  <si>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</si>
  <si>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</si>
  <si>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</si>
  <si>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</si>
  <si>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</si>
  <si>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</si>
  <si>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</si>
  <si>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</si>
  <si>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</si>
  <si>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</si>
  <si>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</si>
  <si>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</si>
  <si>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</si>
  <si>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</si>
  <si>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</si>
  <si>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</si>
  <si>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</si>
  <si>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</si>
  <si>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</si>
  <si>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</si>
  <si>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</si>
  <si>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</si>
  <si>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</si>
  <si>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</si>
  <si>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</si>
  <si>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</si>
  <si>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</si>
  <si>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</si>
  <si>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</si>
  <si>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</si>
  <si>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</si>
  <si>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</si>
  <si>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</si>
  <si>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</si>
  <si>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</si>
  <si>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</si>
  <si>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</si>
  <si>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</si>
  <si>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</si>
  <si>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</si>
  <si>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</si>
  <si>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</si>
  <si>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</si>
  <si>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</si>
  <si>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</si>
  <si>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</si>
  <si>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</si>
  <si>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</si>
  <si>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</si>
  <si>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</si>
  <si>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</si>
  <si>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</si>
  <si>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</si>
  <si>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</si>
  <si>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</si>
  <si>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</si>
  <si>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</si>
  <si>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</si>
  <si>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</si>
  <si>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</si>
  <si>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</si>
  <si>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</si>
  <si>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</si>
  <si>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</si>
  <si>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</si>
  <si>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</si>
  <si>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</si>
  <si>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</si>
  <si>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</si>
  <si>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</si>
  <si>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</si>
  <si>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</si>
  <si>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</si>
  <si>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</si>
  <si>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</si>
  <si>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</si>
  <si>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</si>
  <si>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</si>
  <si>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</si>
  <si>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</si>
  <si>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</si>
  <si>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</si>
  <si>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</si>
  <si>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</si>
  <si>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</si>
  <si>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</si>
  <si>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</si>
  <si>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</si>
  <si>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</si>
  <si>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</si>
  <si>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</si>
  <si>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</si>
  <si>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</si>
  <si>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</si>
  <si>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</si>
  <si>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</si>
  <si>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</si>
  <si>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</si>
  <si>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</si>
  <si>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</si>
  <si>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</si>
  <si>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</si>
  <si>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</si>
  <si>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</si>
  <si>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</si>
  <si>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</si>
  <si>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</si>
  <si>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</si>
  <si>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</si>
  <si>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</si>
  <si>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</si>
  <si>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</si>
  <si>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</si>
  <si>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</si>
  <si>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</si>
  <si>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</si>
  <si>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</si>
  <si>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</si>
  <si>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</si>
  <si>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</si>
  <si>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</si>
  <si>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</si>
  <si>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</si>
  <si>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</si>
  <si>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</si>
  <si>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</si>
  <si>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</si>
  <si>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</si>
  <si>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</si>
  <si>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</si>
  <si>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</si>
  <si>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</si>
  <si>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</si>
  <si>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</si>
  <si>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</si>
  <si>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</si>
  <si>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</si>
  <si>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</si>
  <si>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</si>
  <si>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</si>
  <si>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</si>
  <si>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</si>
  <si>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</si>
  <si>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</si>
  <si>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</si>
  <si>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</si>
  <si>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</si>
  <si>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</si>
  <si>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</si>
  <si>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</si>
  <si>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</si>
  <si>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</si>
  <si>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</si>
  <si>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</si>
  <si>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</si>
  <si>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</si>
  <si>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</si>
  <si>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</si>
  <si>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</si>
  <si>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</si>
  <si>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</si>
  <si>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</si>
  <si>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</si>
  <si>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</si>
  <si>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</si>
  <si>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</si>
  <si>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</si>
  <si>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</si>
  <si>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</si>
  <si>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</si>
  <si>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</si>
  <si>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</si>
  <si>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</si>
  <si>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</si>
  <si>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</si>
  <si>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</si>
  <si>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</si>
  <si>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</si>
  <si>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</si>
  <si>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</si>
  <si>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</si>
  <si>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</si>
  <si>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</si>
  <si>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</si>
  <si>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</si>
  <si>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</si>
  <si>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</si>
  <si>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</si>
  <si>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</si>
  <si>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</si>
  <si>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</si>
  <si>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</si>
  <si>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</si>
  <si>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</si>
  <si>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</si>
  <si>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</si>
  <si>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</si>
  <si>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</si>
  <si>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</si>
  <si>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</si>
  <si>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</si>
  <si>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</si>
  <si>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</si>
  <si>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</si>
  <si>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</si>
  <si>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</si>
  <si>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</si>
  <si>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</si>
  <si>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</si>
  <si>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</si>
  <si>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</si>
  <si>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</si>
  <si>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</si>
  <si>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</si>
  <si>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</si>
  <si>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</si>
  <si>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</si>
  <si>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</si>
  <si>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</si>
  <si>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</si>
  <si>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</si>
  <si>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</si>
  <si>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</si>
  <si>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</si>
  <si>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</si>
  <si>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</si>
  <si>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</si>
  <si>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</si>
  <si>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</si>
  <si>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</si>
  <si>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</si>
  <si>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</si>
  <si>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</si>
  <si>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</si>
  <si>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</si>
  <si>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</si>
  <si>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</si>
  <si>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</si>
  <si>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</si>
  <si>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</si>
  <si>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</si>
  <si>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</si>
  <si>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</si>
  <si>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</si>
  <si>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</si>
  <si>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</si>
  <si>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</si>
  <si>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</si>
  <si>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</si>
  <si>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</si>
  <si>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</si>
  <si>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</si>
  <si>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</si>
  <si>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</si>
  <si>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</si>
  <si>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</si>
  <si>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</si>
  <si>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</si>
  <si>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</si>
  <si>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</si>
  <si>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</si>
  <si>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</si>
  <si>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</si>
  <si>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</si>
  <si>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</si>
  <si>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</si>
  <si>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</si>
  <si>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</si>
  <si>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</si>
  <si>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</si>
  <si>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</si>
  <si>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</si>
  <si>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</si>
  <si>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</si>
  <si>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</si>
  <si>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</si>
  <si>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</si>
  <si>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</si>
  <si>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</si>
  <si>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</si>
  <si>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</si>
  <si>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</si>
  <si>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</si>
  <si>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</si>
  <si>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</si>
  <si>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</si>
  <si>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</si>
  <si>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</si>
  <si>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</si>
  <si>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</si>
  <si>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</si>
  <si>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</si>
  <si>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</si>
  <si>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</si>
  <si>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</si>
  <si>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</si>
  <si>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</si>
  <si>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</si>
  <si>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</si>
  <si>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</si>
  <si>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</si>
  <si>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</si>
  <si>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</si>
  <si>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</si>
  <si>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</si>
  <si>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</si>
  <si>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</si>
  <si>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</si>
  <si>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</si>
  <si>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</si>
  <si>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</si>
  <si>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</si>
  <si>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</si>
  <si>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</si>
  <si>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</si>
  <si>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</si>
  <si>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</si>
  <si>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</si>
  <si>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</si>
  <si>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</si>
  <si>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</si>
  <si>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</si>
  <si>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</si>
  <si>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</si>
  <si>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</si>
  <si>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</si>
  <si>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</si>
  <si>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</si>
  <si>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</si>
  <si>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</si>
  <si>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</si>
  <si>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</si>
  <si>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</si>
  <si>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</si>
  <si>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</si>
  <si>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</si>
  <si>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</si>
  <si>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</si>
  <si>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</si>
  <si>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</si>
  <si>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</si>
  <si>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</si>
  <si>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</si>
  <si>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</si>
  <si>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</si>
  <si>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</si>
  <si>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</si>
  <si>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</si>
  <si>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</si>
  <si>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</si>
  <si>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</si>
  <si>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</si>
  <si>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</si>
  <si>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</si>
  <si>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</si>
  <si>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</si>
  <si>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</si>
  <si>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</si>
  <si>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</si>
  <si>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</si>
  <si>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</si>
  <si>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</si>
  <si>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</si>
  <si>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</si>
  <si>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</si>
  <si>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</si>
  <si>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</si>
  <si>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</si>
  <si>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</si>
  <si>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</si>
  <si>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</si>
  <si>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</si>
  <si>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</si>
  <si>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</si>
  <si>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</si>
  <si>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</si>
  <si>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</si>
  <si>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</si>
  <si>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</si>
  <si>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</si>
  <si>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</si>
  <si>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</si>
  <si>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</si>
  <si>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</si>
  <si>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</si>
  <si>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</si>
  <si>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</si>
  <si>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</si>
  <si>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</si>
  <si>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</si>
  <si>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</si>
  <si>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</si>
  <si>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</si>
  <si>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</si>
  <si>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</si>
  <si>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</si>
  <si>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</si>
  <si>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</si>
  <si>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</si>
  <si>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</si>
  <si>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</si>
  <si>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</si>
  <si>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</si>
  <si>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</si>
  <si>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</si>
  <si>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</si>
  <si>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</si>
  <si>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</si>
  <si>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</si>
  <si>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</si>
  <si>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</si>
  <si>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</si>
  <si>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</si>
  <si>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</si>
  <si>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</si>
  <si>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</si>
  <si>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</si>
  <si>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</si>
  <si>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</si>
  <si>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</si>
  <si>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</si>
  <si>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</si>
  <si>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</si>
  <si>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</si>
  <si>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</si>
  <si>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</si>
  <si>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</si>
  <si>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</si>
  <si>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</si>
  <si>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</si>
  <si>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</si>
  <si>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</si>
  <si>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</si>
  <si>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</si>
  <si>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</si>
  <si>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</si>
  <si>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</si>
  <si>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</si>
  <si>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</si>
  <si>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</si>
  <si>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</si>
  <si>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</si>
  <si>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</si>
  <si>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</si>
  <si>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</si>
  <si>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</si>
  <si>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</si>
  <si>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</si>
  <si>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</si>
  <si>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</si>
  <si>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</si>
  <si>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</si>
  <si>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</si>
  <si>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</si>
  <si>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</si>
  <si>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</si>
  <si>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</si>
  <si>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</si>
  <si>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</si>
  <si>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</si>
  <si>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</si>
  <si>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</si>
  <si>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</si>
  <si>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</si>
  <si>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</si>
  <si>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</si>
  <si>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</si>
  <si>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</si>
  <si>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</si>
  <si>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</si>
  <si>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</si>
  <si>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</si>
  <si>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</si>
  <si>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</si>
  <si>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</si>
  <si>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</si>
  <si>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</si>
  <si>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</si>
  <si>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</si>
  <si>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</si>
  <si>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</si>
  <si>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</si>
  <si>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</si>
  <si>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</si>
  <si>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</si>
  <si>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</si>
  <si>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</si>
  <si>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</si>
  <si>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</si>
  <si>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</si>
  <si>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</si>
  <si>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</si>
  <si>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</si>
  <si>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</si>
  <si>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</si>
  <si>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</si>
  <si>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</si>
  <si>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</si>
  <si>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</si>
  <si>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</si>
  <si>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</si>
  <si>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</si>
  <si>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</si>
  <si>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</si>
  <si>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</si>
  <si>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</si>
  <si>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</si>
  <si>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</si>
  <si>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</si>
  <si>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</si>
  <si>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</si>
  <si>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</si>
  <si>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</si>
  <si>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</si>
  <si>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</si>
  <si>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</si>
  <si>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</si>
  <si>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</si>
  <si>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</si>
  <si>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</si>
  <si>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</si>
  <si>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</si>
  <si>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</si>
  <si>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</si>
  <si>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</si>
  <si>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</si>
  <si>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</si>
  <si>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</si>
  <si>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</si>
  <si>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</si>
  <si>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</si>
  <si>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</si>
  <si>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</si>
  <si>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</si>
  <si>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</si>
  <si>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</si>
  <si>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</si>
  <si>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</si>
  <si>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</si>
  <si>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</si>
  <si>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</si>
  <si>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</si>
  <si>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</si>
  <si>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</si>
  <si>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</si>
  <si>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</si>
  <si>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</si>
  <si>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</si>
  <si>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</si>
  <si>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</si>
  <si>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</si>
  <si>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</si>
  <si>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</si>
  <si>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</si>
  <si>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</si>
  <si>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</si>
  <si>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</si>
  <si>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</si>
  <si>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</si>
  <si>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</si>
  <si>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</si>
  <si>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</si>
  <si>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</si>
  <si>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</si>
  <si>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</si>
  <si>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</si>
  <si>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</si>
  <si>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</si>
  <si>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</si>
  <si>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</si>
  <si>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</si>
  <si>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</si>
  <si>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</si>
  <si>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</si>
  <si>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</si>
  <si>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</si>
  <si>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</si>
  <si>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</si>
  <si>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</si>
  <si>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</si>
  <si>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</si>
  <si>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</si>
  <si>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</si>
  <si>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</si>
  <si>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</si>
  <si>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</si>
  <si>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</si>
  <si>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</si>
  <si>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</si>
  <si>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</si>
  <si>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</si>
  <si>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</si>
  <si>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</si>
  <si>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</si>
  <si>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</si>
  <si>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</si>
  <si>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</si>
  <si>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</si>
  <si>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</si>
  <si>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</si>
  <si>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</si>
  <si>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</si>
  <si>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</si>
  <si>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</si>
  <si>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</si>
  <si>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</si>
  <si>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</si>
  <si>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</si>
  <si>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</si>
  <si>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</si>
  <si>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</si>
  <si>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</si>
  <si>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</si>
  <si>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</si>
  <si>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</si>
  <si>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</si>
  <si>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</si>
  <si>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</si>
  <si>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</si>
  <si>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</si>
  <si>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</si>
  <si>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</si>
  <si>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</si>
  <si>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</si>
  <si>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</si>
  <si>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</si>
  <si>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</si>
  <si>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</si>
  <si>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</si>
  <si>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</si>
  <si>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</si>
  <si>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</si>
  <si>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</si>
  <si>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</si>
  <si>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</si>
  <si>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</si>
  <si>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</si>
  <si>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</si>
  <si>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</si>
  <si>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</si>
  <si>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</si>
  <si>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</si>
  <si>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</si>
  <si>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</si>
  <si>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</si>
  <si>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</si>
  <si>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</si>
  <si>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</si>
  <si>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</si>
  <si>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</si>
  <si>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</si>
  <si>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</si>
  <si>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</si>
  <si>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</si>
  <si>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</si>
  <si>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</si>
  <si>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</si>
  <si>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</si>
  <si>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</si>
  <si>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</si>
  <si>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</si>
  <si>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</si>
  <si>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</si>
  <si>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</si>
  <si>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</si>
  <si>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</si>
  <si>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</si>
  <si>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</si>
  <si>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</si>
  <si>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</si>
  <si>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</si>
  <si>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</si>
  <si>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</si>
  <si>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</si>
  <si>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</si>
  <si>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</si>
  <si>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</si>
  <si>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</si>
  <si>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</si>
  <si>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</si>
  <si>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</si>
  <si>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</si>
  <si>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</si>
  <si>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</si>
  <si>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</si>
  <si>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</si>
  <si>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</si>
  <si>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</si>
  <si>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</si>
  <si>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</si>
  <si>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</si>
  <si>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</si>
  <si>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</si>
  <si>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</si>
  <si>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</si>
  <si>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</si>
  <si>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</si>
  <si>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</si>
  <si>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</si>
  <si>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</si>
  <si>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</si>
  <si>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</si>
  <si>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</si>
  <si>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</si>
  <si>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</si>
  <si>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</si>
  <si>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</si>
  <si>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</si>
  <si>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</si>
  <si>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</si>
  <si>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</si>
  <si>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</si>
  <si>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</si>
  <si>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</si>
  <si>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</si>
  <si>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</si>
  <si>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</si>
  <si>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</si>
  <si>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</si>
  <si>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</si>
  <si>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</si>
  <si>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</si>
  <si>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</si>
  <si>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</si>
  <si>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</si>
  <si>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</si>
  <si>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</si>
  <si>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</si>
  <si>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</si>
  <si>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</si>
  <si>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</si>
  <si>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</si>
  <si>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</si>
  <si>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</si>
  <si>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</si>
  <si>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</si>
  <si>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</si>
  <si>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</si>
  <si>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</si>
  <si>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</si>
  <si>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</si>
  <si>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</si>
  <si>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</si>
  <si>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</si>
  <si>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</si>
  <si>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</si>
  <si>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</si>
  <si>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</si>
  <si>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</si>
  <si>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</si>
  <si>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</si>
  <si>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</si>
  <si>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</si>
  <si>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</si>
  <si>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</si>
  <si>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</si>
  <si>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</si>
  <si>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</si>
  <si>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</si>
  <si>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</si>
  <si>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</si>
  <si>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</si>
  <si>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</si>
  <si>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</si>
  <si>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</si>
  <si>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</si>
  <si>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</si>
  <si>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</si>
  <si>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</si>
  <si>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</si>
  <si>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</si>
  <si>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</si>
  <si>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</si>
  <si>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</si>
  <si>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</si>
  <si>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</si>
  <si>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</si>
  <si>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</si>
  <si>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</si>
  <si>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</si>
  <si>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</si>
  <si>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</si>
  <si>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</si>
  <si>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</si>
  <si>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</si>
  <si>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</si>
  <si>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</si>
  <si>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</si>
  <si>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</si>
  <si>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</si>
  <si>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</si>
  <si>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</si>
  <si>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</si>
  <si>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</si>
  <si>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</si>
  <si>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</si>
  <si>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</si>
  <si>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</si>
  <si>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</si>
  <si>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</si>
  <si>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</si>
  <si>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</si>
  <si>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</si>
  <si>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</si>
  <si>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</si>
  <si>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</si>
  <si>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</si>
  <si>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</si>
  <si>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</si>
  <si>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</si>
  <si>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</si>
  <si>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</si>
  <si>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</si>
  <si>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</si>
  <si>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</si>
  <si>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</si>
  <si>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</si>
  <si>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</si>
  <si>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</si>
  <si>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</si>
  <si>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</si>
  <si>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</si>
  <si>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</si>
  <si>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</si>
  <si>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</si>
  <si>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</si>
  <si>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</si>
  <si>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</si>
  <si>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</si>
  <si>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</si>
  <si>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</si>
  <si>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</si>
  <si>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</si>
  <si>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</si>
  <si>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</si>
  <si>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</si>
  <si>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</si>
  <si>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</si>
  <si>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</si>
  <si>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</si>
  <si>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</si>
  <si>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</si>
  <si>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</si>
  <si>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</si>
  <si>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</si>
  <si>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</si>
  <si>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</si>
  <si>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</si>
  <si>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</si>
  <si>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</si>
  <si>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</si>
  <si>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</si>
  <si>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</si>
  <si>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</si>
  <si>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</si>
  <si>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</si>
  <si>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</si>
  <si>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</si>
  <si>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</si>
  <si>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</si>
  <si>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</si>
  <si>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</si>
  <si>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</si>
  <si>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</si>
  <si>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</si>
  <si>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</si>
  <si>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</si>
  <si>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</si>
  <si>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</si>
  <si>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</si>
  <si>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</si>
  <si>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</si>
  <si>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</si>
  <si>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</si>
  <si>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</si>
  <si>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</si>
  <si>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</si>
  <si>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</si>
  <si>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</si>
  <si>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</si>
  <si>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</si>
  <si>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</si>
  <si>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</si>
  <si>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</si>
  <si>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</si>
  <si>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</si>
  <si>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</si>
  <si>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</si>
  <si>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</si>
  <si>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</si>
  <si>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</si>
  <si>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</si>
  <si>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</si>
  <si>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</si>
  <si>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</si>
  <si>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</si>
  <si>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</si>
  <si>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</si>
  <si>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</si>
  <si>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</si>
  <si>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</si>
  <si>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</si>
  <si>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</si>
  <si>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</si>
  <si>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</si>
  <si>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</si>
  <si>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</si>
  <si>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</si>
  <si>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</si>
  <si>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</si>
  <si>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</si>
  <si>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</si>
  <si>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</si>
  <si>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</si>
  <si>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</si>
  <si>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</si>
  <si>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</si>
  <si>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</si>
  <si>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</si>
  <si>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</si>
  <si>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</si>
  <si>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</si>
  <si>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</si>
  <si>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</si>
  <si>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</si>
  <si>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</si>
  <si>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</si>
  <si>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</si>
  <si>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</si>
  <si>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</si>
  <si>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</si>
  <si>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</si>
  <si>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</si>
  <si>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</si>
  <si>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</si>
  <si>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</si>
  <si>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</si>
  <si>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</si>
  <si>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</si>
  <si>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</si>
  <si>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</si>
  <si>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</si>
  <si>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</si>
  <si>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</si>
  <si>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</si>
  <si>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</si>
  <si>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</si>
  <si>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</si>
  <si>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</si>
  <si>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</si>
  <si>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</si>
  <si>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</si>
  <si>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</si>
  <si>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</si>
  <si>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</si>
  <si>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</si>
  <si>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</si>
  <si>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</si>
  <si>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</si>
  <si>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</si>
  <si>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</si>
  <si>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</si>
  <si>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</si>
  <si>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</si>
  <si>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</si>
  <si>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</si>
  <si>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</si>
  <si>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</si>
  <si>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</si>
  <si>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</si>
  <si>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</si>
  <si>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</si>
  <si>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</si>
  <si>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</si>
  <si>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</si>
  <si>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</si>
  <si>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</si>
  <si>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</si>
  <si>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</si>
  <si>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</si>
  <si>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</si>
  <si>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</si>
  <si>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</si>
  <si>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</si>
  <si>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</si>
  <si>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</si>
  <si>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</si>
  <si>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</si>
  <si>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</si>
  <si>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</si>
  <si>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</si>
  <si>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</si>
  <si>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</si>
  <si>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</si>
  <si>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</si>
  <si>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</si>
  <si>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</si>
  <si>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</si>
  <si>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</si>
  <si>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</si>
  <si>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</si>
  <si>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</si>
  <si>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</si>
  <si>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</si>
  <si>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</si>
  <si>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</si>
  <si>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</si>
  <si>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</si>
  <si>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</si>
  <si>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</si>
  <si>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</si>
  <si>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</si>
  <si>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</si>
  <si>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</si>
  <si>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</si>
  <si>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</si>
  <si>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</si>
  <si>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</si>
  <si>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</si>
  <si>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</si>
  <si>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</si>
  <si>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</si>
  <si>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</si>
  <si>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</si>
  <si>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</si>
  <si>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</si>
  <si>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</si>
  <si>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</si>
  <si>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</si>
  <si>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</si>
  <si>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</si>
  <si>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</si>
  <si>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</si>
  <si>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</si>
  <si>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</si>
  <si>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</si>
  <si>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</si>
  <si>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</si>
  <si>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</si>
  <si>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</si>
  <si>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</si>
  <si>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</si>
  <si>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</si>
  <si>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</si>
  <si>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</si>
  <si>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</si>
  <si>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</si>
  <si>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</si>
  <si>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</si>
  <si>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</si>
  <si>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</si>
  <si>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</si>
  <si>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</si>
  <si>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</si>
  <si>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</si>
  <si>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</si>
  <si>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</si>
  <si>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</si>
  <si>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</si>
  <si>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</si>
  <si>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</si>
  <si>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</si>
  <si>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</si>
  <si>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</si>
  <si>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</si>
  <si>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</si>
  <si>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</si>
  <si>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</si>
  <si>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</si>
  <si>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</si>
  <si>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</si>
  <si>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</si>
  <si>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</si>
  <si>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</si>
  <si>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</si>
  <si>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</si>
  <si>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</si>
  <si>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</si>
  <si>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</si>
  <si>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</si>
  <si>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</si>
  <si>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</si>
  <si>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</si>
  <si>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</si>
  <si>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</si>
  <si>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</si>
  <si>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</si>
  <si>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</si>
  <si>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</si>
  <si>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</si>
  <si>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</si>
  <si>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</si>
  <si>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</si>
  <si>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</si>
  <si>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</si>
  <si>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</si>
  <si>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</si>
  <si>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</si>
  <si>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</si>
  <si>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</si>
  <si>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</si>
  <si>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</si>
  <si>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</si>
  <si>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</si>
  <si>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</si>
  <si>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</si>
  <si>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</si>
  <si>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</si>
  <si>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</si>
  <si>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</si>
  <si>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</si>
  <si>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</si>
  <si>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</si>
  <si>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</si>
  <si>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</si>
  <si>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</si>
  <si>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</si>
  <si>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</si>
  <si>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</si>
  <si>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</si>
  <si>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</si>
  <si>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</si>
  <si>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</si>
  <si>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</si>
  <si>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</si>
  <si>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</si>
  <si>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</si>
  <si>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</si>
  <si>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</si>
  <si>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</si>
  <si>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</si>
  <si>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</si>
  <si>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</si>
  <si>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</si>
  <si>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</si>
  <si>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</si>
  <si>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</si>
  <si>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</si>
  <si>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</si>
  <si>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</si>
  <si>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</si>
  <si>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</si>
  <si>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</si>
  <si>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</si>
  <si>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</si>
  <si>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</si>
  <si>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</si>
  <si>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</si>
  <si>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</si>
  <si>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</si>
  <si>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</si>
  <si>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</si>
  <si>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</si>
  <si>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</si>
  <si>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</si>
  <si>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</si>
  <si>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</si>
  <si>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</si>
  <si>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</si>
  <si>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</si>
  <si>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</si>
  <si>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</si>
  <si>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</si>
  <si>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</si>
  <si>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</si>
  <si>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</si>
  <si>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</si>
  <si>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</si>
  <si>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</si>
  <si>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</si>
  <si>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</si>
  <si>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</si>
  <si>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</si>
  <si>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</si>
  <si>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</si>
  <si>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</si>
  <si>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</si>
  <si>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</si>
  <si>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</si>
  <si>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</si>
  <si>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</si>
  <si>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</si>
  <si>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</si>
  <si>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</si>
  <si>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</si>
  <si>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</si>
  <si>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</si>
  <si>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</si>
  <si>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</si>
  <si>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</si>
  <si>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</si>
  <si>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</si>
  <si>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</si>
  <si>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</si>
  <si>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</si>
  <si>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</si>
  <si>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</si>
  <si>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</si>
  <si>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</si>
  <si>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</si>
  <si>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</si>
  <si>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</si>
  <si>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</si>
  <si>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</si>
  <si>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</si>
  <si>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</si>
  <si>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</si>
  <si>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</si>
  <si>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</si>
  <si>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</si>
  <si>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</si>
  <si>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</si>
  <si>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</si>
  <si>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</si>
  <si>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</si>
  <si>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</si>
  <si>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</si>
  <si>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</si>
  <si>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</si>
  <si>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</si>
  <si>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</si>
  <si>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</si>
  <si>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</si>
  <si>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</si>
  <si>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</si>
  <si>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</si>
  <si>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</si>
  <si>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</si>
  <si>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</si>
  <si>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</si>
  <si>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</si>
  <si>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</si>
  <si>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</si>
  <si>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</si>
  <si>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</si>
  <si>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</si>
  <si>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</si>
  <si>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</si>
  <si>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</si>
  <si>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</si>
  <si>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</si>
  <si>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</si>
  <si>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</si>
  <si>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</si>
  <si>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</si>
  <si>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</si>
  <si>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</si>
  <si>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</si>
  <si>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</si>
  <si>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</si>
  <si>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</si>
  <si>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</si>
  <si>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</si>
  <si>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</si>
  <si>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</si>
  <si>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</si>
  <si>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</si>
  <si>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</si>
  <si>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</si>
  <si>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</si>
  <si>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</si>
  <si>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</si>
  <si>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</si>
  <si>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</si>
  <si>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</si>
  <si>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</si>
  <si>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</si>
  <si>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</si>
  <si>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</si>
  <si>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</si>
  <si>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</si>
  <si>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</si>
  <si>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</si>
  <si>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</si>
  <si>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</si>
  <si>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</si>
  <si>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</si>
  <si>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</si>
  <si>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</si>
  <si>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</si>
  <si>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</si>
  <si>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</si>
  <si>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</si>
  <si>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</si>
  <si>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</si>
  <si>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</si>
  <si>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</si>
  <si>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</si>
  <si>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</si>
  <si>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</si>
  <si>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</si>
  <si>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</si>
  <si>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</si>
  <si>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</si>
  <si>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</si>
  <si>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</si>
  <si>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</si>
  <si>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</si>
  <si>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</si>
  <si>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</si>
  <si>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</si>
  <si>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</si>
  <si>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</si>
  <si>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</si>
  <si>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</si>
  <si>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</si>
  <si>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</si>
  <si>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</si>
  <si>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</si>
  <si>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</si>
  <si>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</si>
  <si>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</si>
  <si>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</si>
  <si>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</si>
  <si>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</si>
  <si>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</si>
  <si>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</si>
  <si>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</si>
  <si>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</si>
  <si>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</si>
  <si>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</si>
  <si>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</si>
  <si>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</si>
  <si>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</si>
  <si>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</si>
  <si>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</si>
  <si>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</si>
  <si>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</si>
  <si>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</si>
  <si>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</si>
  <si>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</si>
  <si>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</si>
  <si>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</si>
  <si>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</si>
  <si>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</si>
  <si>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</si>
  <si>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</si>
  <si>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</si>
  <si>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</si>
  <si>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</si>
  <si>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</si>
  <si>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</si>
  <si>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</si>
  <si>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</si>
  <si>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</si>
  <si>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</si>
  <si>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</si>
  <si>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</si>
  <si>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</si>
  <si>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</si>
  <si>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</si>
  <si>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</si>
  <si>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</si>
  <si>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</si>
  <si>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</si>
  <si>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</si>
  <si>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</si>
  <si>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</si>
  <si>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</si>
  <si>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</si>
  <si>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</si>
  <si>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</si>
  <si>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</si>
  <si>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</si>
  <si>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</si>
  <si>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</si>
  <si>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</si>
  <si>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</si>
  <si>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</si>
  <si>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</si>
  <si>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</si>
  <si>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</si>
  <si>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</si>
  <si>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</si>
  <si>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</si>
  <si>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</si>
  <si>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</si>
  <si>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</si>
  <si>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</si>
  <si>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</si>
  <si>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</si>
  <si>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</si>
  <si>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</si>
  <si>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</si>
  <si>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</si>
  <si>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</si>
  <si>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</si>
  <si>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</si>
  <si>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</si>
  <si>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</si>
  <si>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</si>
  <si>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</si>
  <si>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</si>
  <si>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</si>
  <si>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</si>
  <si>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</si>
  <si>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</si>
  <si>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</si>
  <si>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</si>
  <si>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</si>
  <si>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</si>
  <si>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</si>
  <si>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</si>
  <si>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</si>
  <si>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</si>
  <si>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</si>
  <si>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</si>
  <si>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</si>
  <si>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</si>
  <si>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</si>
  <si>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</si>
  <si>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</si>
  <si>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</si>
  <si>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</si>
  <si>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</si>
  <si>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</si>
  <si>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</si>
  <si>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</si>
  <si>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</si>
  <si>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</si>
  <si>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</si>
  <si>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</si>
  <si>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</si>
  <si>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</si>
  <si>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</si>
  <si>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</si>
  <si>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</si>
  <si>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</si>
  <si>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</si>
  <si>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</si>
  <si>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</si>
  <si>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</si>
  <si>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</si>
  <si>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</si>
  <si>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</si>
  <si>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</si>
  <si>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</si>
  <si>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</si>
  <si>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</si>
  <si>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</si>
  <si>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</si>
  <si>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</si>
  <si>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</si>
  <si>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</si>
  <si>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</si>
  <si>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</si>
  <si>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</si>
  <si>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</si>
  <si>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</si>
  <si>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</si>
  <si>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</si>
  <si>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</si>
  <si>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</si>
  <si>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</si>
  <si>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</si>
  <si>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</si>
  <si>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</si>
  <si>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</si>
  <si>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</si>
  <si>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</si>
  <si>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</si>
  <si>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</si>
  <si>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</si>
  <si>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</si>
  <si>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</si>
  <si>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</si>
  <si>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</si>
  <si>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</si>
  <si>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</si>
  <si>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</si>
  <si>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</si>
  <si>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</si>
  <si>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</si>
  <si>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</si>
  <si>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</si>
  <si>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</si>
  <si>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</si>
  <si>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</si>
  <si>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</si>
  <si>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</si>
  <si>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</si>
  <si>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</si>
  <si>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</si>
  <si>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</si>
  <si>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</si>
  <si>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</si>
  <si>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</si>
  <si>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</si>
  <si>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</si>
  <si>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</si>
  <si>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</si>
  <si>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</si>
  <si>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</si>
  <si>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</si>
  <si>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</si>
  <si>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</si>
  <si>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</si>
  <si>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</si>
  <si>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</si>
  <si>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</si>
  <si>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</si>
  <si>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</si>
  <si>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</si>
  <si>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</si>
  <si>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</si>
  <si>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</si>
  <si>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</si>
  <si>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</si>
  <si>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</si>
  <si>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</si>
  <si>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</si>
  <si>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</si>
  <si>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</si>
  <si>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</si>
  <si>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</si>
  <si>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</si>
  <si>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</si>
  <si>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</si>
  <si>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</si>
  <si>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</si>
  <si>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</si>
  <si>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</si>
  <si>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</si>
  <si>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</si>
  <si>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</si>
  <si>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</si>
  <si>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</si>
  <si>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</si>
  <si>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</si>
  <si>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</si>
  <si>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</si>
  <si>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</si>
  <si>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</si>
  <si>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</si>
  <si>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</si>
  <si>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</si>
  <si>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</si>
  <si>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</si>
  <si>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</si>
  <si>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</si>
  <si>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</si>
  <si>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</si>
  <si>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</si>
  <si>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</si>
  <si>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</si>
  <si>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</si>
  <si>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</si>
  <si>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</si>
  <si>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</si>
  <si>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</si>
  <si>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</si>
  <si>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</si>
  <si>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</si>
  <si>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</si>
  <si>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</si>
  <si>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</si>
  <si>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</si>
  <si>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</si>
  <si>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</si>
  <si>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</si>
  <si>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</si>
  <si>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</si>
  <si>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</si>
  <si>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</si>
  <si>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</si>
  <si>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</si>
  <si>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</si>
  <si>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</si>
  <si>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</si>
  <si>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</si>
  <si>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</si>
  <si>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</si>
  <si>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</si>
  <si>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</si>
  <si>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</si>
  <si>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</si>
  <si>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</si>
  <si>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</si>
  <si>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</si>
  <si>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</si>
  <si>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</si>
  <si>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</si>
  <si>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</si>
  <si>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</si>
  <si>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</si>
  <si>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</si>
  <si>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</si>
  <si>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</si>
  <si>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</si>
  <si>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</si>
  <si>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</si>
  <si>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</si>
  <si>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</si>
  <si>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</si>
  <si>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</si>
  <si>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</si>
  <si>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</si>
  <si>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</si>
  <si>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</si>
  <si>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</si>
  <si>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</si>
  <si>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</si>
  <si>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</si>
  <si>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</si>
  <si>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</si>
  <si>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</si>
  <si>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</si>
  <si>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</si>
  <si>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</si>
  <si>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</si>
  <si>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</si>
  <si>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</si>
  <si>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</si>
  <si>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</si>
  <si>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</si>
  <si>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</si>
  <si>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</si>
  <si>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</si>
  <si>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</si>
  <si>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</si>
  <si>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</si>
  <si>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</si>
  <si>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</si>
  <si>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</si>
  <si>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</si>
  <si>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</si>
  <si>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</si>
  <si>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</si>
  <si>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</si>
  <si>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</si>
  <si>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</si>
  <si>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</si>
  <si>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</si>
  <si>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</si>
  <si>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</si>
  <si>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</si>
  <si>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</si>
  <si>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</si>
  <si>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</si>
  <si>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</si>
  <si>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</si>
  <si>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</si>
  <si>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</si>
  <si>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</si>
  <si>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</si>
  <si>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</si>
  <si>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</si>
  <si>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</si>
  <si>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</si>
  <si>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</si>
  <si>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</si>
  <si>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</si>
  <si>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</si>
  <si>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</si>
  <si>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</si>
  <si>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</si>
  <si>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</si>
  <si>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</si>
  <si>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</si>
  <si>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</si>
  <si>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</si>
  <si>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</si>
  <si>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</si>
  <si>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</si>
  <si>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</si>
  <si>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</si>
  <si>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</si>
  <si>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</si>
  <si>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</si>
  <si>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</si>
  <si>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</si>
  <si>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</si>
  <si>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</si>
  <si>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</si>
  <si>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</si>
  <si>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</si>
  <si>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</si>
  <si>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</si>
  <si>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</si>
  <si>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</si>
  <si>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</si>
  <si>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</si>
  <si>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</si>
  <si>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</si>
  <si>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</si>
  <si>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</si>
  <si>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</si>
  <si>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</si>
  <si>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</si>
  <si>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</si>
  <si>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</si>
  <si>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</si>
  <si>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</si>
  <si>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</si>
  <si>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</si>
  <si>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</si>
  <si>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</si>
  <si>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</si>
  <si>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</si>
  <si>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</si>
  <si>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</si>
  <si>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</si>
  <si>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</si>
  <si>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</si>
  <si>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</si>
  <si>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</si>
  <si>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</si>
  <si>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</si>
  <si>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</si>
  <si>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</si>
  <si>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</si>
  <si>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</si>
  <si>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</si>
  <si>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</si>
  <si>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</si>
  <si>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</si>
  <si>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</si>
  <si>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</si>
  <si>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</si>
  <si>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</si>
  <si>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</si>
  <si>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</si>
  <si>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</si>
  <si>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</si>
  <si>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</si>
  <si>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</si>
  <si>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</si>
  <si>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</si>
  <si>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</si>
  <si>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</si>
  <si>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</si>
  <si>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</si>
  <si>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</si>
  <si>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</si>
  <si>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</si>
  <si>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</si>
  <si>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</si>
  <si>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</si>
  <si>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</si>
  <si>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</si>
  <si>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</si>
  <si>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</si>
  <si>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</si>
  <si>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</si>
  <si>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</si>
  <si>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</si>
  <si>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</si>
  <si>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</si>
  <si>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</si>
  <si>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</si>
  <si>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</si>
  <si>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</si>
  <si>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</si>
  <si>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</si>
  <si>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</si>
  <si>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</si>
  <si>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</si>
  <si>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</si>
  <si>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</si>
  <si>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</si>
  <si>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</si>
  <si>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</si>
  <si>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</si>
  <si>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</si>
  <si>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</si>
  <si>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</si>
  <si>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</si>
  <si>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</si>
  <si>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</si>
  <si>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</si>
  <si>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</si>
  <si>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</si>
  <si>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</si>
  <si>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</si>
  <si>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</si>
  <si>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</si>
  <si>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</si>
  <si>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</si>
  <si>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</si>
  <si>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</si>
  <si>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</si>
  <si>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</si>
  <si>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</si>
  <si>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</si>
  <si>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</si>
  <si>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</si>
  <si>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</si>
  <si>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</si>
  <si>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</si>
  <si>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</si>
  <si>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</si>
  <si>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</si>
  <si>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</si>
  <si>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</si>
  <si>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</si>
  <si>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</si>
  <si>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</si>
  <si>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</si>
  <si>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</si>
  <si>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</si>
  <si>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</si>
  <si>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</si>
  <si>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</si>
  <si>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</si>
  <si>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</si>
  <si>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</si>
  <si>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</si>
  <si>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</si>
  <si>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</si>
  <si>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</si>
  <si>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</si>
  <si>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</si>
  <si>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</si>
  <si>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</si>
  <si>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</si>
  <si>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</si>
  <si>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</si>
  <si>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</si>
  <si>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</si>
  <si>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</si>
  <si>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</si>
  <si>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</si>
  <si>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</si>
  <si>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</si>
  <si>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</si>
  <si>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</si>
  <si>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</si>
  <si>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</si>
  <si>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</si>
  <si>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</si>
  <si>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</si>
  <si>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</si>
  <si>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</si>
  <si>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</si>
  <si>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</si>
  <si>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</si>
  <si>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</si>
  <si>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</si>
  <si>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</si>
  <si>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</si>
  <si>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</si>
  <si>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</si>
  <si>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</si>
  <si>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</si>
  <si>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</si>
  <si>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</si>
  <si>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</si>
  <si>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</si>
  <si>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</si>
  <si>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</si>
  <si>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</si>
  <si>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</si>
  <si>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</si>
  <si>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</si>
  <si>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</si>
  <si>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</si>
  <si>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</si>
  <si>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</si>
  <si>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</si>
  <si>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</si>
  <si>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</si>
  <si>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</si>
  <si>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</si>
  <si>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</si>
  <si>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</si>
  <si>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</si>
  <si>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</si>
  <si>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</si>
  <si>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</si>
  <si>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</si>
  <si>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</si>
  <si>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</si>
  <si>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</si>
  <si>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</si>
  <si>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</si>
  <si>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</si>
  <si>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</si>
  <si>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</si>
  <si>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</si>
  <si>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</si>
  <si>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</si>
  <si>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</si>
  <si>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</si>
  <si>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</si>
  <si>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</si>
  <si>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</si>
  <si>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</si>
  <si>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</si>
  <si>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</si>
  <si>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</si>
  <si>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</si>
  <si>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</si>
  <si>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</si>
  <si>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</si>
  <si>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</si>
  <si>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</si>
  <si>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</si>
  <si>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</si>
  <si>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</si>
  <si>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</si>
  <si>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</si>
  <si>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</si>
  <si>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</si>
  <si>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</si>
  <si>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</si>
  <si>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</si>
  <si>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</si>
  <si>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</si>
  <si>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</si>
  <si>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</si>
  <si>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</si>
  <si>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</si>
  <si>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</si>
  <si>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</si>
  <si>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</si>
  <si>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</si>
  <si>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</si>
  <si>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</si>
  <si>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</si>
  <si>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</si>
  <si>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</si>
  <si>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</si>
  <si>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</si>
  <si>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</si>
  <si>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</si>
  <si>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</si>
  <si>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</si>
  <si>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</si>
  <si>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</si>
  <si>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</si>
  <si>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</si>
  <si>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</si>
  <si>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</si>
  <si>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</si>
  <si>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</si>
  <si>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</si>
  <si>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</si>
  <si>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</si>
  <si>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</si>
  <si>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</si>
  <si>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</si>
  <si>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</si>
  <si>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</si>
  <si>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</si>
  <si>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</si>
  <si>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</si>
  <si>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</si>
  <si>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</si>
  <si>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</si>
  <si>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</si>
  <si>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</si>
  <si>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</si>
  <si>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</si>
  <si>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</si>
  <si>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</si>
  <si>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</si>
  <si>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</si>
  <si>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</si>
  <si>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</si>
  <si>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</si>
  <si>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</si>
  <si>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</si>
  <si>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</si>
  <si>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</si>
  <si>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</si>
  <si>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</si>
  <si>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</si>
  <si>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</si>
  <si>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</si>
  <si>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</si>
  <si>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</si>
  <si>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</si>
  <si>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</si>
  <si>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</si>
  <si>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</si>
  <si>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</si>
  <si>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</si>
  <si>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</si>
  <si>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</si>
  <si>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</si>
  <si>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</si>
  <si>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</si>
  <si>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</si>
  <si>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</si>
  <si>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</si>
  <si>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</si>
  <si>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</si>
  <si>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</si>
  <si>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</si>
  <si>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</si>
  <si>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</si>
  <si>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</si>
  <si>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</si>
  <si>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</si>
  <si>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</si>
  <si>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</si>
  <si>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</si>
  <si>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</si>
  <si>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</si>
  <si>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</si>
  <si>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</si>
  <si>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</si>
  <si>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</si>
  <si>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</si>
  <si>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</si>
  <si>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</si>
  <si>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</si>
  <si>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</si>
  <si>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</si>
  <si>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</si>
  <si>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</si>
  <si>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</si>
  <si>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</si>
  <si>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</si>
  <si>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</si>
  <si>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</si>
  <si>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</si>
  <si>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</si>
  <si>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</si>
  <si>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</si>
  <si>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</si>
  <si>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</si>
  <si>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</si>
  <si>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</si>
  <si>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</si>
  <si>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</si>
  <si>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</si>
  <si>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</si>
  <si>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</si>
  <si>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</si>
  <si>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</si>
  <si>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</si>
  <si>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</si>
  <si>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</si>
  <si>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</si>
  <si>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</si>
  <si>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</si>
  <si>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</si>
  <si>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</si>
  <si>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</si>
  <si>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</si>
  <si>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</si>
  <si>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</si>
  <si>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</si>
  <si>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</si>
  <si>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</si>
  <si>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</si>
  <si>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</si>
  <si>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</si>
  <si>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</si>
  <si>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</si>
  <si>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</si>
  <si>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</si>
  <si>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</si>
  <si>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</si>
  <si>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</si>
  <si>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</si>
  <si>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</si>
  <si>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</si>
  <si>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</si>
  <si>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</si>
  <si>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</si>
  <si>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</si>
  <si>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</si>
  <si>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</si>
  <si>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</si>
  <si>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</si>
  <si>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</si>
  <si>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</si>
  <si>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</si>
  <si>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</si>
  <si>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</si>
  <si>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</si>
  <si>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</si>
  <si>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</si>
  <si>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</si>
  <si>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</si>
  <si>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</si>
  <si>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</si>
  <si>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</si>
  <si>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</si>
  <si>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</si>
  <si>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</si>
  <si>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</si>
  <si>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</si>
  <si>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</si>
  <si>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</si>
  <si>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</si>
  <si>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</si>
  <si>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</si>
  <si>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</si>
  <si>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</si>
  <si>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</si>
  <si>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</si>
  <si>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</si>
  <si>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</si>
  <si>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</si>
  <si>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</si>
  <si>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</si>
  <si>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</si>
  <si>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</si>
  <si>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</si>
  <si>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</si>
  <si>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</si>
  <si>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</si>
  <si>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</si>
  <si>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</si>
  <si>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</si>
  <si>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</si>
  <si>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</si>
  <si>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</si>
  <si>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</si>
  <si>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</si>
  <si>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</si>
  <si>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</si>
  <si>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</si>
  <si>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</si>
  <si>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</si>
  <si>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</si>
  <si>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</si>
  <si>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</si>
  <si>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</si>
  <si>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</si>
  <si>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</si>
  <si>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</si>
  <si>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</si>
  <si>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</si>
  <si>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</si>
  <si>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</si>
  <si>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</si>
  <si>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</si>
  <si>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</si>
  <si>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</si>
  <si>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</si>
  <si>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</si>
  <si>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</si>
  <si>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</si>
  <si>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</si>
  <si>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</si>
  <si>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</si>
  <si>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</si>
  <si>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</si>
  <si>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</si>
  <si>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</si>
  <si>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</si>
  <si>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</si>
  <si>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</si>
  <si>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</si>
  <si>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</si>
  <si>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</si>
  <si>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</si>
  <si>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</si>
  <si>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</si>
  <si>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</si>
  <si>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</si>
  <si>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</si>
  <si>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</si>
  <si>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</si>
  <si>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</si>
  <si>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</si>
  <si>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</si>
  <si>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</si>
  <si>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</si>
  <si>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</si>
  <si>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</si>
  <si>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</si>
  <si>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</si>
  <si>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</si>
  <si>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</si>
  <si>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</si>
  <si>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</si>
  <si>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</si>
  <si>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</si>
  <si>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</si>
  <si>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</si>
  <si>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</si>
  <si>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</si>
  <si>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</si>
  <si>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</si>
  <si>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</si>
  <si>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</si>
  <si>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</si>
  <si>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</si>
  <si>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</si>
  <si>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</si>
  <si>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</si>
  <si>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</si>
  <si>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</si>
  <si>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</si>
  <si>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</si>
  <si>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</si>
  <si>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</si>
  <si>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</si>
  <si>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</si>
  <si>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</si>
  <si>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</si>
  <si>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</si>
  <si>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</si>
  <si>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</si>
  <si>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</si>
  <si>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</si>
  <si>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</si>
  <si>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</si>
  <si>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</si>
  <si>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</si>
  <si>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</si>
  <si>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</si>
  <si>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</si>
  <si>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</si>
  <si>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</si>
  <si>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</si>
  <si>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</si>
  <si>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</si>
  <si>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</si>
  <si>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</si>
  <si>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</si>
  <si>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</si>
  <si>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</si>
  <si>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</si>
  <si>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</si>
  <si>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</si>
  <si>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</si>
  <si>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</si>
  <si>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</si>
  <si>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</si>
  <si>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</si>
  <si>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</si>
  <si>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</si>
  <si>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</si>
  <si>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</si>
  <si>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</si>
  <si>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</si>
  <si>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</si>
  <si>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</si>
  <si>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</si>
  <si>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</si>
  <si>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</si>
  <si>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</si>
  <si>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</si>
  <si>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</si>
  <si>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</si>
  <si>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</si>
  <si>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</si>
  <si>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</si>
  <si>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</si>
  <si>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</si>
  <si>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</si>
  <si>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</si>
  <si>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</si>
  <si>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</si>
  <si>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</si>
  <si>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</si>
  <si>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</si>
  <si>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</si>
  <si>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</si>
  <si>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</si>
  <si>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</si>
  <si>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</si>
  <si>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</si>
  <si>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</si>
  <si>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</si>
  <si>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</si>
  <si>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</si>
  <si>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</si>
  <si>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</si>
  <si>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</si>
  <si>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</si>
  <si>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</si>
  <si>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</si>
  <si>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</si>
  <si>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</si>
  <si>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</si>
  <si>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</si>
  <si>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</si>
  <si>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</si>
  <si>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</si>
  <si>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</si>
  <si>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</si>
  <si>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</si>
  <si>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</si>
  <si>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</si>
  <si>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</si>
  <si>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</si>
  <si>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</si>
  <si>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</si>
  <si>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</si>
  <si>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</si>
  <si>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</si>
  <si>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</si>
  <si>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</si>
  <si>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</si>
  <si>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</si>
  <si>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</si>
  <si>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</si>
  <si>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</si>
  <si>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</si>
  <si>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</si>
  <si>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</si>
  <si>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</si>
  <si>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</si>
  <si>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</si>
  <si>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</si>
  <si>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</si>
  <si>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</si>
  <si>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</si>
  <si>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</si>
  <si>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</si>
  <si>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</si>
  <si>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</si>
  <si>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</si>
  <si>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</si>
  <si>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</si>
  <si>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</si>
  <si>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</si>
  <si>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</si>
  <si>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</si>
  <si>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</si>
  <si>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</si>
  <si>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</si>
  <si>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</si>
  <si>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</si>
  <si>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</si>
  <si>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</si>
  <si>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</si>
  <si>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</si>
  <si>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</si>
  <si>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</si>
  <si>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</si>
  <si>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</si>
  <si>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</si>
  <si>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</si>
  <si>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</si>
  <si>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</si>
  <si>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</si>
  <si>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</si>
  <si>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</si>
  <si>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</si>
  <si>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</si>
  <si>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</si>
  <si>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</si>
  <si>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</si>
  <si>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</si>
  <si>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</si>
  <si>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</si>
  <si>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</si>
  <si>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</si>
  <si>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</si>
  <si>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</si>
  <si>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</si>
  <si>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</si>
  <si>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</si>
  <si>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</si>
  <si>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</si>
  <si>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</si>
  <si>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</si>
  <si>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</si>
  <si>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</si>
  <si>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</si>
  <si>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</si>
  <si>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</si>
  <si>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</si>
  <si>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</si>
  <si>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</si>
  <si>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</si>
  <si>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</si>
  <si>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</si>
  <si>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</si>
  <si>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</si>
  <si>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</si>
  <si>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</si>
  <si>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</si>
  <si>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</si>
  <si>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</si>
  <si>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</si>
  <si>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</si>
  <si>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</si>
  <si>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</si>
  <si>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</si>
  <si>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</si>
  <si>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</si>
  <si>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</si>
  <si>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</si>
  <si>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</si>
  <si>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</si>
  <si>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</si>
  <si>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</si>
  <si>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</si>
  <si>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</si>
  <si>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</si>
  <si>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</si>
  <si>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</si>
  <si>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</si>
  <si>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</si>
  <si>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</si>
  <si>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</si>
  <si>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</si>
  <si>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</si>
  <si>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</si>
  <si>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</si>
  <si>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</si>
  <si>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</si>
  <si>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</si>
  <si>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</si>
  <si>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</si>
  <si>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</si>
  <si>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</si>
  <si>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</si>
  <si>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</si>
  <si>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</si>
  <si>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</si>
  <si>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</si>
  <si>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</si>
  <si>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</si>
  <si>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</si>
  <si>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</si>
  <si>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</si>
  <si>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</si>
  <si>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</si>
  <si>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</si>
  <si>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</si>
  <si>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</si>
  <si>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</si>
  <si>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</si>
  <si>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</si>
  <si>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</si>
  <si>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</si>
  <si>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</si>
  <si>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</si>
  <si>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</si>
  <si>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</si>
  <si>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</si>
  <si>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</si>
  <si>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</si>
  <si>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</si>
  <si>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</si>
  <si>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</si>
  <si>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</si>
  <si>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</si>
  <si>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</si>
  <si>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</si>
  <si>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</si>
  <si>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</si>
  <si>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</si>
  <si>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</si>
  <si>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</si>
  <si>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</si>
  <si>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</si>
  <si>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</si>
  <si>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</si>
  <si>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</si>
  <si>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</si>
  <si>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</si>
  <si>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</si>
  <si>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</si>
  <si>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</si>
  <si>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</si>
  <si>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</si>
  <si>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</si>
  <si>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</si>
  <si>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</si>
  <si>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</si>
  <si>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</si>
  <si>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</si>
  <si>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</si>
  <si>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</si>
  <si>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</si>
  <si>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</si>
  <si>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</si>
  <si>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</si>
  <si>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</si>
  <si>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</si>
  <si>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</si>
  <si>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</si>
  <si>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</si>
  <si>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</si>
  <si>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</si>
  <si>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</si>
  <si>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</si>
  <si>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</si>
  <si>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</si>
  <si>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</si>
  <si>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</si>
  <si>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</si>
  <si>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</si>
  <si>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</si>
  <si>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</si>
  <si>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</si>
  <si>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</si>
  <si>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</si>
  <si>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</si>
  <si>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</si>
  <si>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</si>
  <si>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</si>
  <si>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</si>
  <si>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</si>
  <si>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</si>
  <si>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</si>
  <si>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</si>
  <si>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</si>
  <si>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</si>
  <si>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</si>
  <si>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</si>
  <si>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</si>
  <si>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</si>
  <si>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</si>
  <si>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</si>
  <si>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</si>
  <si>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</si>
  <si>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</si>
  <si>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</si>
  <si>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</si>
  <si>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</si>
  <si>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</si>
  <si>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</si>
  <si>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</si>
  <si>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</si>
  <si>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</si>
  <si>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</si>
  <si>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</si>
  <si>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</si>
  <si>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</si>
  <si>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</si>
  <si>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</si>
  <si>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</si>
  <si>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</si>
  <si>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</si>
  <si>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</si>
  <si>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</si>
  <si>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</si>
  <si>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</si>
  <si>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</si>
  <si>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</si>
  <si>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</si>
  <si>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</si>
  <si>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</si>
  <si>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</si>
  <si>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</si>
  <si>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</si>
  <si>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</si>
  <si>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</si>
  <si>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</si>
  <si>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</si>
  <si>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</si>
  <si>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</si>
  <si>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</si>
  <si>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</si>
  <si>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</si>
  <si>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</si>
  <si>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</si>
  <si>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</si>
  <si>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</si>
  <si>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</si>
  <si>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</si>
  <si>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</si>
  <si>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</si>
  <si>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</si>
  <si>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</si>
  <si>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</si>
  <si>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</si>
  <si>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</si>
  <si>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</si>
  <si>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</si>
  <si>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</si>
  <si>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</si>
  <si>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</si>
  <si>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</si>
  <si>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</si>
  <si>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</si>
  <si>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</si>
  <si>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</si>
  <si>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</si>
  <si>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</si>
  <si>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</si>
  <si>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</si>
  <si>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</si>
  <si>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</si>
  <si>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</si>
  <si>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</si>
  <si>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</si>
  <si>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</si>
  <si>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</si>
  <si>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</si>
  <si>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</si>
  <si>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</si>
  <si>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</si>
  <si>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</si>
  <si>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</si>
  <si>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</si>
  <si>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</si>
  <si>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</si>
  <si>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</si>
  <si>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</si>
  <si>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</si>
  <si>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</si>
  <si>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</si>
  <si>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</si>
  <si>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</si>
  <si>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</si>
  <si>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</si>
  <si>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</si>
  <si>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</si>
  <si>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</si>
  <si>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</si>
  <si>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</si>
  <si>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</si>
  <si>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</si>
  <si>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</si>
  <si>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</si>
  <si>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</si>
  <si>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</si>
  <si>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</si>
  <si>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</si>
  <si>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</si>
  <si>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</si>
  <si>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</si>
  <si>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</si>
  <si>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</si>
  <si>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</si>
  <si>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</si>
  <si>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</si>
  <si>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</si>
  <si>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</si>
  <si>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</si>
  <si>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</si>
  <si>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</si>
  <si>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</si>
  <si>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</si>
  <si>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</si>
  <si>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</si>
  <si>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</si>
  <si>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</si>
  <si>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</si>
  <si>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</si>
  <si>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</si>
  <si>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</si>
  <si>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</si>
  <si>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</si>
  <si>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</si>
  <si>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</si>
  <si>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</si>
  <si>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</si>
  <si>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</si>
  <si>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</si>
  <si>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</si>
  <si>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</si>
  <si>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</si>
  <si>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</si>
  <si>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</si>
  <si>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</si>
  <si>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</si>
  <si>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</si>
  <si>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</si>
  <si>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</si>
  <si>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</si>
  <si>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</si>
  <si>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</si>
  <si>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</si>
  <si>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</si>
  <si>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</si>
  <si>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</si>
  <si>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</si>
  <si>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</si>
  <si>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</si>
  <si>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</si>
  <si>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</si>
  <si>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</si>
  <si>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</si>
  <si>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</si>
  <si>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</si>
  <si>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</si>
  <si>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</si>
  <si>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</si>
  <si>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</si>
  <si>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</si>
  <si>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</si>
  <si>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</si>
  <si>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</si>
  <si>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</si>
  <si>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</si>
  <si>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</si>
  <si>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</si>
  <si>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</si>
  <si>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</si>
  <si>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</si>
  <si>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</si>
  <si>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</si>
  <si>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</si>
  <si>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</si>
  <si>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</si>
  <si>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</si>
  <si>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</si>
  <si>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</si>
  <si>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</si>
  <si>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</si>
  <si>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</si>
  <si>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</si>
  <si>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</si>
  <si>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</si>
  <si>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</si>
  <si>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</si>
  <si>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</si>
  <si>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</si>
  <si>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</si>
  <si>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</si>
  <si>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</si>
  <si>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</si>
  <si>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</si>
  <si>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</si>
  <si>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</si>
  <si>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</si>
  <si>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</si>
  <si>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</si>
  <si>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</si>
  <si>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</si>
  <si>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</si>
  <si>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</si>
  <si>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</si>
  <si>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</si>
  <si>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</si>
  <si>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</si>
  <si>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</si>
  <si>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</si>
  <si>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</si>
  <si>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</si>
  <si>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</si>
  <si>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</si>
  <si>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</si>
  <si>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</si>
  <si>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</si>
  <si>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</si>
  <si>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</si>
  <si>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</si>
  <si>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</si>
  <si>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</si>
  <si>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</si>
  <si>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</si>
  <si>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</si>
  <si>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</si>
  <si>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</si>
  <si>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</si>
  <si>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</si>
  <si>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</si>
  <si>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</si>
  <si>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</si>
  <si>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</si>
  <si>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</si>
  <si>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</si>
  <si>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</si>
  <si>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</si>
  <si>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</si>
  <si>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</si>
  <si>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</si>
  <si>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</si>
  <si>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</si>
  <si>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</si>
  <si>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</si>
  <si>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</si>
  <si>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</si>
  <si>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</si>
  <si>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</si>
  <si>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</si>
  <si>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</si>
  <si>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</si>
  <si>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</si>
  <si>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</si>
  <si>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</si>
  <si>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</si>
  <si>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</si>
  <si>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</si>
  <si>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</si>
  <si>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</si>
  <si>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</si>
  <si>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</si>
  <si>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</si>
  <si>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</si>
  <si>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</si>
  <si>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</si>
  <si>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</si>
  <si>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</si>
  <si>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</si>
  <si>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</si>
  <si>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</si>
  <si>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</si>
  <si>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</si>
  <si>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</si>
  <si>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</si>
  <si>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</si>
  <si>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</si>
  <si>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</si>
  <si>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</si>
  <si>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</si>
  <si>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</si>
  <si>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</si>
  <si>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</si>
  <si>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</si>
  <si>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</si>
  <si>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</si>
  <si>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</si>
  <si>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</si>
  <si>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</si>
  <si>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</si>
  <si>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</si>
  <si>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</si>
  <si>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</si>
  <si>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</si>
  <si>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</si>
  <si>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</si>
  <si>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</si>
  <si>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</si>
  <si>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</si>
  <si>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</si>
  <si>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</si>
  <si>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</si>
  <si>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</si>
  <si>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</si>
  <si>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</si>
  <si>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</si>
  <si>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</si>
  <si>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</si>
  <si>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</si>
  <si>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</si>
  <si>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</si>
  <si>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</si>
  <si>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</si>
  <si>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</si>
  <si>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</si>
  <si>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</si>
  <si>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</si>
  <si>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</si>
  <si>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</si>
  <si>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</si>
  <si>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</si>
  <si>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</si>
  <si>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</si>
  <si>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</si>
  <si>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</si>
  <si>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</si>
  <si>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</si>
  <si>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</si>
  <si>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</si>
  <si>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</si>
  <si>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</si>
  <si>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</si>
  <si>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</si>
  <si>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</si>
  <si>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</si>
  <si>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</si>
  <si>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</si>
  <si>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</si>
  <si>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</si>
  <si>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</si>
  <si>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</si>
  <si>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</si>
  <si>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</si>
  <si>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</si>
  <si>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</si>
  <si>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</si>
  <si>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</si>
  <si>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</si>
  <si>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</si>
  <si>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</si>
  <si>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</si>
  <si>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</si>
  <si>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</si>
  <si>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</si>
  <si>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</si>
  <si>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</si>
  <si>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</si>
  <si>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</si>
  <si>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</si>
  <si>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</si>
  <si>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</si>
  <si>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</si>
  <si>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</si>
  <si>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</si>
  <si>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</si>
  <si>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</si>
  <si>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</si>
  <si>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</si>
  <si>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</si>
  <si>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</si>
  <si>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</si>
  <si>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</si>
  <si>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</si>
  <si>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</si>
  <si>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</si>
  <si>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</si>
  <si>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</si>
  <si>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</si>
  <si>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</si>
  <si>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</si>
  <si>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</si>
  <si>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</si>
  <si>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</si>
  <si>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</si>
  <si>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</si>
  <si>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</si>
  <si>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</si>
  <si>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</si>
  <si>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</si>
  <si>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</si>
  <si>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</si>
  <si>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</si>
  <si>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</si>
  <si>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</si>
  <si>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</si>
  <si>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</si>
  <si>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</si>
  <si>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</si>
  <si>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</si>
  <si>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</si>
  <si>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</si>
  <si>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</si>
  <si>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</si>
  <si>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</si>
  <si>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</si>
  <si>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</si>
  <si>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</si>
  <si>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</si>
  <si>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</si>
  <si>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</si>
  <si>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</si>
  <si>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</si>
  <si>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</si>
  <si>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</si>
  <si>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</si>
  <si>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</si>
  <si>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</si>
  <si>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</si>
  <si>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</si>
  <si>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</si>
  <si>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</si>
  <si>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</si>
  <si>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</si>
  <si>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</si>
  <si>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</si>
  <si>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</si>
  <si>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</si>
  <si>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</si>
  <si>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</si>
  <si>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</si>
  <si>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</si>
  <si>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</si>
  <si>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</si>
  <si>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</si>
  <si>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</si>
  <si>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</si>
  <si>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</si>
  <si>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</si>
  <si>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</si>
  <si>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</si>
  <si>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</si>
  <si>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</si>
  <si>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</si>
  <si>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</si>
  <si>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</si>
  <si>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</si>
  <si>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</si>
  <si>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</si>
  <si>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</si>
  <si>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</si>
  <si>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</si>
  <si>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</si>
  <si>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</si>
  <si>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</si>
  <si>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</si>
  <si>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</si>
  <si>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</si>
  <si>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</si>
  <si>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</si>
  <si>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</si>
  <si>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</si>
  <si>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</si>
  <si>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</si>
  <si>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</si>
  <si>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</si>
  <si>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</si>
  <si>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</si>
  <si>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</si>
  <si>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</si>
  <si>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</si>
  <si>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</si>
  <si>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</si>
  <si>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</si>
  <si>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</si>
  <si>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</si>
  <si>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</si>
  <si>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</si>
  <si>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</si>
  <si>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</si>
  <si>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</si>
  <si>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</si>
  <si>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</si>
  <si>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</si>
  <si>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</si>
  <si>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</si>
  <si>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</si>
  <si>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</si>
  <si>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</si>
  <si>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</si>
  <si>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</si>
  <si>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</si>
  <si>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</si>
  <si>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</si>
  <si>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</si>
  <si>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</si>
  <si>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</si>
  <si>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</si>
  <si>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</si>
  <si>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</si>
  <si>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</si>
  <si>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</si>
  <si>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</si>
  <si>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</si>
  <si>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</si>
  <si>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</si>
  <si>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</si>
  <si>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</si>
  <si>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</si>
  <si>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</si>
  <si>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</si>
  <si>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</si>
  <si>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</si>
  <si>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</si>
  <si>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</si>
  <si>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</si>
  <si>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</si>
  <si>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</si>
  <si>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</si>
  <si>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</si>
  <si>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</si>
  <si>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</si>
  <si>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</si>
  <si>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</si>
  <si>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</si>
  <si>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</si>
  <si>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</si>
  <si>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</si>
  <si>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</si>
  <si>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</si>
  <si>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</si>
  <si>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</si>
  <si>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</si>
  <si>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</si>
  <si>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</si>
  <si>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</si>
  <si>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</si>
  <si>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</si>
  <si>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</si>
  <si>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</si>
  <si>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</si>
  <si>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</si>
  <si>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</si>
  <si>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</si>
  <si>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</si>
  <si>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</si>
  <si>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</si>
  <si>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</si>
  <si>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</si>
  <si>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</si>
  <si>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</si>
  <si>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</si>
  <si>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</si>
  <si>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</si>
  <si>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</si>
  <si>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</si>
  <si>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</si>
  <si>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</si>
  <si>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</si>
  <si>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</si>
  <si>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</si>
  <si>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</si>
  <si>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</si>
  <si>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</si>
  <si>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</si>
  <si>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</si>
  <si>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</si>
  <si>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</si>
  <si>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</si>
  <si>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</si>
  <si>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</si>
  <si>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</si>
  <si>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</si>
  <si>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</si>
  <si>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</si>
  <si>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</si>
  <si>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</si>
  <si>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</si>
  <si>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</si>
  <si>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</si>
  <si>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</si>
  <si>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</si>
  <si>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</si>
  <si>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</si>
  <si>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</si>
  <si>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</si>
  <si>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</si>
  <si>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</si>
  <si>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</si>
  <si>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</si>
  <si>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</si>
  <si>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</si>
  <si>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</si>
  <si>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</si>
  <si>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</si>
  <si>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</si>
  <si>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</si>
  <si>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</si>
  <si>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</si>
  <si>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</si>
  <si>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</si>
  <si>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</si>
  <si>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</si>
  <si>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</si>
  <si>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</si>
  <si>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</si>
  <si>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</si>
  <si>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</si>
  <si>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</si>
  <si>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</si>
  <si>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</si>
  <si>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</si>
  <si>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</si>
  <si>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</si>
  <si>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</si>
  <si>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</si>
  <si>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</si>
  <si>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</si>
  <si>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</si>
  <si>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</si>
  <si>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</si>
  <si>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</si>
  <si>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</si>
  <si>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</si>
  <si>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</si>
  <si>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</si>
  <si>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</si>
  <si>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</si>
  <si>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</si>
  <si>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</si>
  <si>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</si>
  <si>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</si>
  <si>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</si>
  <si>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</si>
  <si>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</si>
  <si>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</si>
  <si>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</si>
  <si>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</si>
  <si>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</si>
  <si>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</si>
  <si>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</si>
  <si>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</si>
  <si>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</si>
  <si>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</si>
  <si>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</si>
  <si>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</si>
  <si>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</si>
  <si>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</si>
  <si>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</si>
  <si>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</si>
  <si>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</si>
  <si>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</si>
  <si>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</si>
  <si>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</si>
  <si>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</si>
  <si>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</si>
  <si>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</si>
  <si>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</si>
  <si>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</si>
  <si>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</si>
  <si>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</si>
  <si>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</si>
  <si>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</si>
  <si>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</si>
  <si>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</si>
  <si>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</si>
  <si>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</si>
  <si>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</si>
  <si>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</si>
  <si>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</si>
  <si>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</si>
  <si>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</si>
  <si>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</si>
  <si>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</si>
  <si>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</si>
  <si>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</si>
  <si>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</si>
  <si>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</si>
  <si>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</si>
  <si>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</si>
  <si>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</si>
  <si>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</si>
  <si>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</si>
  <si>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</si>
  <si>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</si>
  <si>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</si>
  <si>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</si>
  <si>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</si>
  <si>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</si>
  <si>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</si>
  <si>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</si>
  <si>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</si>
  <si>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</si>
  <si>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</si>
  <si>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</si>
  <si>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</si>
  <si>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</si>
  <si>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</si>
  <si>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</si>
  <si>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</si>
  <si>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</si>
  <si>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</si>
  <si>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</si>
  <si>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</si>
  <si>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</si>
  <si>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</si>
  <si>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</si>
  <si>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</si>
  <si>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</si>
  <si>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</si>
  <si>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</si>
  <si>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</si>
  <si>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</si>
  <si>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</si>
  <si>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</si>
  <si>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</si>
  <si>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</si>
  <si>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</si>
  <si>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</si>
  <si>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</si>
  <si>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</si>
  <si>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</si>
  <si>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</si>
  <si>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</si>
  <si>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</si>
  <si>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</si>
  <si>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</si>
  <si>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</si>
  <si>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</si>
  <si>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</si>
  <si>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</si>
  <si>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</si>
  <si>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</si>
  <si>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</si>
  <si>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</si>
  <si>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</si>
  <si>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</si>
  <si>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</si>
  <si>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</si>
  <si>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</si>
  <si>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</si>
  <si>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</si>
  <si>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</si>
  <si>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</si>
  <si>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</si>
  <si>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</si>
  <si>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</si>
  <si>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</si>
  <si>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</si>
  <si>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</si>
  <si>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</si>
  <si>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</si>
  <si>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</si>
  <si>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</si>
  <si>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</si>
  <si>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</si>
  <si>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</si>
  <si>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</si>
  <si>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</si>
  <si>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</si>
  <si>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</si>
  <si>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</si>
  <si>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</si>
  <si>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</si>
  <si>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</si>
  <si>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</si>
  <si>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</si>
  <si>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</si>
  <si>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</si>
  <si>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</si>
  <si>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</si>
  <si>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</si>
  <si>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</si>
  <si>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</si>
  <si>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</si>
  <si>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</si>
  <si>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</si>
  <si>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</si>
  <si>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</si>
  <si>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</si>
  <si>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</si>
  <si>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</si>
  <si>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</si>
  <si>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</si>
  <si>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</si>
  <si>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</si>
  <si>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</si>
  <si>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</si>
  <si>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</si>
  <si>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</si>
  <si>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</si>
  <si>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</si>
  <si>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</si>
  <si>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</si>
  <si>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</si>
  <si>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</si>
  <si>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</si>
  <si>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</si>
  <si>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</si>
  <si>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</si>
  <si>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</si>
  <si>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</si>
  <si>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</si>
  <si>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</si>
  <si>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</si>
  <si>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</si>
  <si>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</si>
  <si>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</si>
  <si>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</si>
  <si>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</si>
  <si>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</si>
  <si>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</si>
  <si>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</si>
  <si>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</si>
  <si>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</si>
  <si>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</si>
  <si>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</si>
  <si>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</si>
  <si>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</si>
  <si>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</si>
  <si>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</si>
  <si>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</si>
  <si>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</si>
  <si>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</si>
  <si>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</si>
  <si>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</si>
  <si>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</si>
  <si>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</si>
  <si>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</si>
  <si>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</si>
  <si>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</si>
  <si>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</si>
  <si>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</si>
  <si>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</si>
  <si>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</si>
  <si>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</si>
  <si>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</si>
  <si>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</si>
  <si>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</si>
  <si>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</si>
  <si>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</si>
  <si>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</si>
  <si>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</si>
  <si>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</si>
  <si>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</si>
  <si>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</si>
  <si>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</si>
  <si>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</si>
  <si>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</si>
  <si>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</si>
  <si>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</si>
  <si>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</si>
  <si>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</si>
  <si>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</si>
  <si>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</si>
  <si>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</si>
  <si>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</si>
  <si>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</si>
  <si>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</si>
  <si>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</si>
  <si>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</si>
  <si>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</si>
  <si>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</si>
  <si>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</si>
  <si>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</si>
  <si>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</si>
  <si>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</si>
  <si>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</si>
  <si>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</si>
  <si>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</si>
  <si>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</si>
  <si>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</si>
  <si>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</si>
  <si>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</si>
  <si>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</si>
  <si>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</si>
  <si>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</si>
  <si>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</si>
  <si>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</si>
  <si>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</si>
  <si>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</si>
  <si>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</si>
  <si>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</si>
  <si>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</si>
  <si>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</si>
  <si>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</si>
  <si>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</si>
  <si>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</si>
  <si>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</si>
  <si>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</si>
  <si>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</si>
  <si>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</si>
  <si>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</si>
  <si>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</si>
  <si>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</si>
  <si>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</si>
  <si>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</si>
  <si>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</si>
  <si>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</si>
  <si>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</si>
  <si>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</si>
  <si>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</si>
  <si>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</si>
  <si>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</si>
  <si>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</si>
  <si>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</si>
  <si>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</si>
  <si>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</si>
  <si>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</si>
  <si>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</si>
  <si>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</si>
  <si>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</si>
  <si>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</si>
  <si>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</si>
  <si>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</si>
  <si>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</si>
  <si>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</si>
  <si>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</si>
  <si>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</si>
  <si>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</si>
  <si>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</si>
  <si>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</si>
  <si>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</si>
  <si>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</si>
  <si>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</si>
  <si>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</si>
  <si>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</si>
  <si>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</si>
  <si>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</si>
  <si>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</si>
  <si>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</si>
  <si>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</si>
  <si>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</si>
  <si>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</si>
  <si>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</si>
  <si>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</si>
  <si>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</si>
  <si>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</si>
  <si>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</si>
  <si>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</si>
  <si>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</si>
  <si>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</si>
  <si>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</si>
  <si>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</si>
  <si>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</si>
  <si>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</si>
  <si>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</si>
  <si>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</si>
  <si>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</si>
  <si>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</si>
  <si>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</si>
  <si>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</si>
  <si>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</si>
  <si>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</si>
  <si>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</si>
  <si>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</si>
  <si>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</si>
  <si>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</si>
  <si>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</si>
  <si>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</si>
  <si>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</si>
  <si>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</si>
  <si>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</si>
  <si>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</si>
  <si>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</si>
  <si>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</si>
  <si>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</si>
  <si>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</si>
  <si>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</si>
  <si>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</si>
  <si>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</si>
  <si>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</si>
  <si>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</si>
  <si>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</si>
  <si>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</si>
  <si>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</si>
  <si>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</si>
  <si>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</si>
  <si>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</si>
  <si>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</si>
  <si>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</si>
  <si>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</si>
  <si>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</si>
  <si>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</si>
  <si>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</si>
  <si>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</si>
  <si>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</si>
  <si>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</si>
  <si>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</si>
  <si>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</si>
  <si>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</si>
  <si>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</si>
  <si>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</si>
  <si>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</si>
  <si>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</si>
  <si>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</si>
  <si>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</si>
  <si>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</si>
  <si>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</si>
  <si>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</si>
  <si>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</si>
  <si>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</si>
  <si>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</si>
  <si>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</si>
  <si>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</si>
  <si>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</si>
  <si>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</si>
  <si>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</si>
  <si>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</si>
  <si>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</si>
  <si>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</si>
  <si>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</si>
  <si>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</si>
  <si>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</si>
  <si>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</si>
  <si>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</si>
  <si>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</si>
  <si>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</si>
  <si>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</si>
  <si>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</si>
  <si>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</si>
  <si>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</si>
  <si>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</si>
  <si>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</si>
  <si>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</si>
  <si>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</si>
  <si>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</si>
  <si>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</si>
  <si>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</si>
  <si>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</si>
  <si>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</si>
  <si>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</si>
  <si>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</si>
  <si>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</si>
  <si>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</si>
  <si>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</si>
  <si>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</si>
  <si>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</si>
  <si>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</si>
  <si>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</si>
  <si>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</si>
  <si>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</si>
  <si>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</si>
  <si>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</si>
  <si>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</si>
  <si>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</si>
  <si>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</si>
  <si>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</si>
  <si>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</si>
  <si>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</si>
  <si>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</si>
  <si>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</si>
  <si>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</si>
  <si>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</si>
  <si>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</si>
  <si>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</si>
  <si>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</si>
  <si>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</si>
  <si>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</si>
  <si>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</si>
  <si>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</si>
  <si>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</si>
  <si>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</si>
  <si>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</si>
  <si>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</si>
  <si>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</si>
  <si>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</si>
  <si>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</si>
  <si>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</si>
  <si>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</si>
  <si>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</si>
  <si>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</si>
  <si>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</si>
  <si>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</si>
  <si>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</si>
  <si>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</si>
  <si>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</si>
  <si>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</si>
  <si>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</si>
  <si>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</si>
  <si>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</si>
  <si>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</si>
  <si>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</si>
  <si>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</si>
  <si>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</si>
  <si>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</si>
  <si>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</si>
  <si>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</si>
  <si>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</si>
  <si>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</si>
  <si>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</si>
  <si>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</si>
  <si>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</si>
  <si>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</si>
  <si>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</si>
  <si>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</si>
  <si>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</si>
  <si>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</si>
  <si>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</si>
  <si>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</si>
  <si>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</si>
  <si>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</si>
  <si>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</si>
  <si>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</si>
  <si>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</si>
  <si>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</si>
  <si>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</si>
  <si>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</si>
  <si>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</si>
  <si>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</si>
  <si>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</si>
  <si>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</si>
  <si>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</si>
  <si>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</si>
  <si>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</si>
  <si>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</si>
  <si>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</si>
  <si>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</si>
  <si>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</si>
  <si>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</si>
  <si>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</si>
  <si>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</si>
  <si>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</si>
  <si>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</si>
  <si>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</si>
  <si>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</si>
  <si>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</si>
  <si>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</si>
  <si>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</si>
  <si>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</si>
  <si>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</si>
  <si>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</si>
  <si>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</si>
  <si>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</si>
  <si>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</si>
  <si>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</si>
  <si>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</si>
  <si>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</si>
  <si>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</si>
  <si>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</si>
  <si>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</si>
  <si>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</si>
  <si>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</si>
  <si>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</si>
  <si>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</si>
  <si>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</si>
  <si>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</si>
  <si>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</si>
  <si>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</si>
  <si>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</si>
  <si>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</si>
  <si>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</si>
  <si>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</si>
  <si>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</si>
  <si>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</si>
  <si>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</si>
  <si>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</si>
  <si>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</si>
  <si>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</si>
  <si>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</si>
  <si>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</si>
  <si>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</si>
  <si>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</si>
  <si>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</si>
  <si>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</si>
  <si>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</si>
  <si>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</si>
  <si>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</si>
  <si>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</si>
  <si>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</si>
  <si>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</si>
  <si>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</si>
  <si>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</si>
  <si>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</si>
  <si>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</si>
  <si>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</si>
  <si>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</si>
  <si>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</si>
  <si>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</si>
  <si>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</si>
  <si>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</si>
  <si>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</si>
  <si>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</si>
  <si>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</si>
  <si>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</si>
  <si>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</si>
  <si>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</si>
  <si>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</si>
  <si>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</si>
  <si>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</si>
  <si>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</si>
  <si>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</si>
  <si>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</si>
  <si>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</si>
  <si>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</si>
  <si>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</si>
  <si>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</si>
  <si>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</si>
  <si>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</si>
  <si>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</si>
  <si>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</si>
  <si>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</si>
  <si>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</si>
  <si>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</si>
  <si>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</si>
  <si>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</si>
  <si>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</si>
  <si>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</si>
  <si>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</si>
  <si>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</si>
  <si>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</si>
  <si>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</si>
  <si>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</si>
  <si>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</si>
  <si>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</si>
  <si>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</si>
  <si>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</si>
  <si>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</si>
  <si>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</si>
  <si>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</si>
  <si>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</si>
  <si>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</si>
  <si>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</si>
  <si>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</si>
  <si>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</si>
  <si>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</si>
  <si>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</si>
  <si>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</si>
  <si>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</si>
  <si>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</si>
  <si>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</si>
  <si>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</si>
  <si>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</si>
  <si>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</si>
  <si>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</si>
  <si>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</si>
  <si>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</si>
  <si>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</si>
  <si>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</si>
  <si>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</si>
  <si>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</si>
  <si>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</si>
  <si>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</si>
  <si>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</si>
  <si>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</si>
  <si>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</si>
  <si>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</si>
  <si>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</si>
  <si>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</si>
  <si>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</si>
  <si>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</si>
  <si>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</si>
  <si>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</si>
  <si>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</si>
  <si>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</si>
  <si>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</si>
  <si>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</si>
  <si>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</si>
  <si>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</si>
  <si>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</si>
  <si>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</si>
  <si>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</si>
  <si>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</si>
  <si>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</si>
  <si>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</si>
  <si>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</si>
  <si>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</si>
  <si>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</si>
  <si>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</si>
  <si>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</si>
  <si>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</si>
  <si>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</si>
  <si>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</si>
  <si>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</si>
  <si>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</si>
  <si>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</si>
  <si>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</si>
  <si>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</si>
  <si>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</si>
  <si>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</si>
  <si>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</si>
  <si>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</si>
  <si>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</si>
  <si>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</si>
  <si>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</si>
  <si>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</si>
  <si>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</si>
  <si>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</si>
  <si>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</si>
  <si>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</si>
  <si>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</si>
  <si>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</si>
  <si>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</si>
  <si>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</si>
  <si>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</si>
  <si>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</si>
  <si>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</si>
  <si>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</si>
  <si>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</si>
  <si>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</si>
  <si>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</si>
  <si>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</si>
  <si>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</si>
  <si>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</si>
  <si>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</si>
  <si>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</si>
  <si>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</si>
  <si>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</si>
  <si>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</si>
  <si>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</si>
  <si>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</si>
  <si>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</si>
  <si>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</si>
  <si>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</si>
  <si>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</si>
  <si>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</si>
  <si>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</si>
  <si>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</si>
  <si>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</si>
  <si>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</si>
  <si>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</si>
  <si>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</si>
  <si>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</si>
  <si>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</si>
  <si>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</si>
  <si>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</si>
  <si>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</si>
  <si>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</si>
  <si>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</si>
  <si>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</si>
  <si>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</si>
  <si>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</si>
  <si>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</si>
  <si>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</si>
  <si>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</si>
  <si>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</si>
  <si>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</si>
  <si>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</si>
  <si>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</si>
  <si>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</si>
  <si>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</si>
  <si>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</si>
  <si>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</si>
  <si>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</si>
  <si>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</si>
  <si>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</si>
  <si>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</si>
  <si>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</si>
  <si>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</si>
  <si>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</si>
  <si>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</si>
  <si>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</si>
  <si>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</si>
  <si>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</si>
  <si>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</si>
  <si>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</si>
  <si>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</si>
  <si>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</si>
  <si>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</si>
  <si>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</si>
  <si>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</si>
  <si>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</si>
  <si>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</si>
  <si>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</si>
  <si>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</si>
  <si>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</si>
  <si>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</si>
  <si>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</si>
  <si>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</si>
  <si>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</si>
  <si>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</si>
  <si>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</si>
  <si>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</si>
  <si>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</si>
  <si>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</si>
  <si>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</si>
  <si>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</si>
  <si>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</si>
  <si>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</si>
  <si>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</si>
  <si>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</si>
  <si>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</si>
  <si>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</si>
  <si>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</si>
  <si>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</si>
  <si>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</si>
  <si>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</si>
  <si>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</si>
  <si>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</si>
  <si>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</si>
  <si>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</si>
  <si>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</si>
  <si>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</si>
  <si>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</si>
  <si>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</si>
  <si>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</si>
  <si>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</si>
  <si>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</si>
  <si>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</si>
  <si>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</si>
  <si>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</si>
  <si>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</si>
  <si>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</si>
  <si>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</si>
  <si>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</si>
  <si>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</si>
  <si>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</si>
  <si>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</si>
  <si>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</si>
  <si>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</si>
  <si>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</si>
  <si>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</si>
  <si>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</si>
  <si>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</si>
  <si>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</si>
  <si>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</si>
  <si>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</si>
  <si>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</si>
  <si>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</si>
  <si>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</si>
  <si>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</si>
  <si>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</si>
  <si>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</si>
  <si>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</si>
  <si>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</si>
  <si>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</si>
  <si>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</si>
  <si>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</si>
  <si>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</si>
  <si>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</si>
  <si>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</si>
  <si>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</si>
  <si>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</si>
  <si>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</si>
  <si>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</si>
  <si>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</si>
  <si>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</si>
  <si>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</si>
  <si>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</si>
  <si>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</si>
  <si>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</si>
  <si>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</si>
  <si>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</si>
  <si>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</si>
  <si>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</si>
  <si>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</si>
  <si>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</si>
  <si>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</si>
  <si>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</si>
  <si>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</si>
  <si>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</si>
  <si>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</si>
  <si>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</si>
  <si>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</si>
  <si>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</si>
  <si>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</si>
  <si>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</si>
  <si>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</si>
  <si>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</si>
  <si>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</si>
  <si>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</si>
  <si>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</si>
  <si>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</si>
  <si>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</si>
  <si>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</si>
  <si>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</si>
  <si>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</si>
  <si>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</si>
  <si>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</si>
  <si>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</si>
  <si>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</si>
  <si>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</si>
  <si>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</si>
  <si>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</si>
  <si>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</si>
  <si>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</si>
  <si>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</si>
  <si>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</si>
  <si>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</si>
  <si>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</si>
  <si>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</si>
  <si>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</si>
  <si>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</si>
  <si>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</si>
  <si>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</si>
  <si>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</si>
  <si>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</si>
  <si>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</si>
  <si>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</si>
  <si>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</si>
  <si>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</si>
  <si>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</si>
  <si>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</si>
  <si>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</si>
  <si>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</si>
  <si>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</si>
  <si>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</si>
  <si>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</si>
  <si>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</si>
  <si>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</si>
  <si>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</si>
  <si>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</si>
  <si>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</si>
  <si>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</si>
  <si>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</si>
  <si>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</si>
  <si>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</si>
  <si>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</si>
  <si>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</si>
  <si>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</si>
  <si>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</si>
  <si>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</si>
  <si>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</si>
  <si>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</si>
  <si>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</si>
  <si>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</si>
  <si>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</si>
  <si>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</si>
  <si>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</si>
  <si>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</si>
  <si>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</si>
  <si>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</si>
  <si>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</si>
  <si>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</si>
  <si>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</si>
  <si>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</si>
  <si>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</si>
  <si>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</si>
  <si>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</si>
  <si>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</si>
  <si>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</si>
  <si>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</si>
  <si>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</si>
  <si>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</si>
  <si>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</si>
  <si>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</si>
  <si>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</si>
  <si>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</si>
  <si>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</si>
  <si>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</si>
  <si>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</si>
  <si>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</si>
  <si>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</si>
  <si>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</si>
  <si>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</si>
  <si>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</si>
  <si>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</si>
  <si>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</si>
  <si>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</si>
  <si>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</si>
  <si>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</si>
  <si>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</si>
  <si>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</si>
  <si>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</si>
  <si>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</si>
  <si>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</si>
  <si>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</si>
  <si>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</si>
  <si>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</si>
  <si>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</si>
  <si>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</si>
  <si>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</si>
  <si>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</si>
  <si>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</si>
  <si>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</si>
  <si>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</si>
  <si>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</si>
  <si>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</si>
  <si>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</si>
  <si>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</si>
  <si>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</si>
  <si>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</si>
  <si>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</si>
  <si>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</si>
  <si>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</si>
  <si>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</si>
  <si>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</si>
  <si>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</si>
  <si>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</si>
  <si>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</si>
  <si>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</si>
  <si>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</si>
  <si>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</si>
  <si>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</si>
  <si>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</si>
  <si>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</si>
  <si>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</si>
  <si>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</si>
  <si>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</si>
  <si>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</si>
  <si>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</si>
  <si>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</si>
  <si>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</si>
  <si>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</si>
  <si>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</si>
  <si>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</si>
  <si>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</si>
  <si>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</si>
  <si>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</si>
  <si>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</si>
  <si>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</si>
  <si>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</si>
  <si>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</si>
  <si>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</si>
  <si>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</si>
  <si>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</si>
  <si>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</si>
  <si>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</si>
  <si>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</si>
  <si>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</si>
  <si>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</si>
  <si>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</si>
  <si>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</si>
  <si>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</si>
  <si>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</si>
  <si>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</si>
  <si>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</si>
  <si>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</si>
  <si>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</si>
  <si>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</si>
  <si>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</si>
  <si>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</si>
  <si>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</si>
  <si>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</si>
  <si>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</si>
  <si>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</si>
  <si>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</si>
  <si>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</si>
  <si>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</si>
  <si>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</si>
  <si>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</si>
  <si>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</si>
  <si>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</si>
  <si>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</si>
  <si>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</si>
  <si>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</si>
  <si>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</si>
  <si>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</si>
  <si>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</si>
  <si>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</si>
  <si>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</si>
  <si>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</si>
  <si>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</si>
  <si>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</si>
  <si>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</si>
  <si>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</si>
  <si>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</si>
  <si>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</si>
  <si>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</si>
  <si>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</si>
  <si>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</si>
  <si>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</si>
  <si>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</si>
  <si>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</si>
  <si>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</si>
  <si>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</si>
  <si>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</si>
  <si>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</si>
  <si>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</si>
  <si>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</si>
  <si>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</si>
  <si>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</si>
  <si>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</si>
  <si>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</si>
  <si>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</si>
  <si>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</si>
  <si>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</si>
  <si>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</si>
  <si>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</si>
  <si>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</si>
  <si>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</si>
  <si>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</si>
  <si>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</si>
  <si>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</si>
  <si>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</si>
  <si>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</si>
  <si>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</si>
  <si>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</si>
  <si>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</si>
  <si>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</si>
  <si>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</si>
  <si>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</si>
  <si>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</si>
  <si>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</si>
  <si>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</si>
  <si>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</si>
  <si>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</si>
  <si>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</si>
  <si>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</si>
  <si>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</si>
  <si>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</si>
  <si>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</si>
  <si>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</si>
  <si>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</si>
  <si>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</si>
  <si>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</si>
  <si>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</si>
  <si>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</si>
  <si>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</si>
  <si>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</si>
  <si>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</si>
  <si>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</si>
  <si>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</si>
  <si>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</si>
  <si>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</si>
  <si>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</si>
  <si>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</si>
  <si>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</si>
  <si>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</si>
  <si>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</si>
  <si>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</si>
  <si>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</si>
  <si>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</si>
  <si>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</si>
  <si>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</si>
  <si>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</si>
  <si>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</si>
  <si>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</si>
  <si>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</si>
  <si>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</si>
  <si>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</si>
  <si>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</si>
  <si>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</si>
  <si>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</si>
  <si>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</si>
  <si>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</si>
  <si>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</si>
  <si>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</si>
  <si>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</si>
  <si>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</si>
  <si>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</si>
  <si>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</si>
  <si>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</si>
  <si>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</si>
  <si>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</si>
  <si>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</si>
  <si>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</si>
  <si>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</si>
  <si>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</si>
  <si>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</si>
  <si>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</si>
  <si>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</si>
  <si>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</si>
  <si>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</si>
  <si>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</si>
  <si>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</si>
  <si>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</si>
  <si>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</si>
  <si>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</si>
  <si>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</si>
  <si>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</si>
  <si>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</si>
  <si>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</si>
  <si>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</si>
  <si>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</si>
  <si>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</si>
  <si>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</si>
  <si>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</si>
  <si>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</si>
  <si>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</si>
  <si>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</si>
  <si>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</si>
  <si>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</si>
  <si>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</si>
  <si>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</si>
  <si>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</si>
  <si>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</si>
  <si>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</si>
  <si>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</si>
  <si>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</si>
  <si>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</si>
  <si>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</si>
  <si>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</si>
  <si>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</si>
  <si>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</si>
  <si>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</si>
  <si>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</si>
  <si>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</si>
  <si>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</si>
  <si>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</si>
  <si>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</si>
  <si>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</si>
  <si>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</si>
  <si>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</si>
  <si>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</si>
  <si>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</si>
  <si>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</si>
  <si>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</si>
  <si>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</si>
  <si>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</si>
  <si>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</si>
  <si>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</si>
  <si>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</si>
  <si>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</si>
  <si>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</si>
  <si>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</si>
  <si>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</si>
  <si>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</si>
  <si>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</si>
  <si>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</si>
  <si>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</si>
  <si>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</si>
  <si>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</si>
  <si>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</si>
  <si>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</si>
  <si>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</si>
  <si>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</si>
  <si>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</si>
  <si>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</si>
  <si>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</si>
  <si>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</si>
  <si>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</si>
  <si>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</si>
  <si>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</si>
  <si>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</si>
  <si>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</si>
  <si>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</si>
  <si>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</si>
  <si>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</si>
  <si>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</si>
  <si>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</si>
  <si>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</si>
  <si>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</si>
  <si>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</si>
  <si>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</si>
  <si>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</si>
  <si>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</si>
  <si>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</si>
  <si>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</si>
  <si>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</si>
  <si>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</si>
  <si>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</si>
  <si>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</si>
  <si>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</si>
  <si>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</si>
  <si>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</si>
  <si>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</si>
  <si>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</si>
  <si>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</si>
  <si>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</si>
  <si>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</si>
  <si>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</si>
  <si>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</si>
  <si>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</si>
  <si>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</si>
  <si>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</si>
  <si>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</si>
  <si>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</si>
  <si>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</si>
  <si>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</si>
  <si>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</si>
  <si>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</si>
  <si>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</si>
  <si>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</si>
  <si>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</si>
  <si>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</si>
  <si>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</si>
  <si>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</si>
  <si>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</si>
  <si>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</si>
  <si>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</si>
  <si>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</si>
  <si>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</si>
  <si>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</si>
  <si>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</si>
  <si>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</si>
  <si>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</si>
  <si>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</si>
  <si>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</si>
  <si>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</si>
  <si>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</si>
  <si>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</si>
  <si>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</si>
  <si>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</si>
  <si>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</si>
  <si>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</si>
  <si>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</si>
  <si>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</si>
  <si>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</si>
  <si>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</si>
  <si>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</si>
  <si>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</si>
  <si>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</si>
  <si>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</si>
  <si>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</si>
  <si>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</si>
  <si>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</si>
  <si>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</si>
  <si>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</si>
  <si>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</si>
  <si>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</si>
  <si>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</si>
  <si>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</si>
  <si>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</si>
  <si>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</si>
  <si>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</si>
  <si>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</si>
  <si>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</si>
  <si>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</si>
  <si>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</si>
  <si>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</si>
  <si>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</si>
  <si>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</si>
  <si>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</si>
  <si>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</si>
  <si>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</si>
  <si>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</si>
  <si>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</si>
  <si>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</si>
  <si>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</si>
  <si>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</si>
  <si>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</si>
  <si>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</si>
  <si>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</si>
  <si>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</si>
  <si>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</si>
  <si>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</si>
  <si>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</si>
  <si>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</si>
  <si>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</si>
  <si>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</si>
  <si>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</si>
  <si>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</si>
  <si>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</si>
  <si>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</si>
  <si>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</si>
  <si>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</si>
  <si>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</si>
  <si>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</si>
  <si>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</si>
  <si>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</si>
  <si>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</si>
  <si>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</si>
  <si>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</si>
  <si>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</si>
  <si>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</si>
  <si>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</si>
  <si>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</si>
  <si>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</si>
  <si>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</si>
  <si>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</si>
  <si>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</si>
  <si>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</si>
  <si>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</si>
  <si>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</si>
  <si>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</si>
  <si>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</si>
  <si>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</si>
  <si>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</si>
  <si>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</si>
  <si>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</si>
  <si>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</si>
  <si>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</si>
  <si>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</si>
  <si>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</si>
  <si>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</si>
  <si>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</si>
  <si>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</si>
  <si>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</si>
  <si>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</si>
  <si>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</si>
  <si>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</si>
  <si>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</si>
  <si>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</si>
  <si>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</si>
  <si>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</si>
  <si>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</si>
  <si>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</si>
  <si>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</si>
  <si>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</si>
  <si>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</si>
  <si>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</si>
  <si>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</si>
  <si>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</si>
  <si>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</si>
  <si>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</si>
  <si>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</si>
  <si>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</si>
  <si>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</si>
  <si>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</si>
  <si>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</si>
  <si>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</si>
  <si>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</si>
  <si>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</si>
  <si>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</si>
  <si>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</si>
  <si>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</si>
  <si>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</si>
  <si>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</si>
  <si>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</si>
  <si>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</si>
  <si>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</si>
  <si>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</si>
  <si>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</si>
  <si>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</si>
  <si>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</si>
  <si>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</si>
  <si>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</si>
  <si>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</si>
  <si>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</si>
  <si>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</si>
  <si>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</si>
  <si>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</si>
  <si>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</si>
  <si>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</si>
  <si>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</si>
  <si>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</si>
  <si>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</si>
  <si>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</si>
  <si>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</si>
  <si>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</si>
  <si>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</si>
  <si>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</si>
  <si>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</si>
  <si>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</si>
  <si>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</si>
  <si>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</si>
  <si>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</si>
  <si>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</si>
  <si>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</si>
  <si>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</si>
  <si>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</si>
  <si>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</si>
  <si>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</si>
  <si>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</si>
  <si>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</si>
  <si>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</si>
  <si>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</si>
  <si>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</si>
  <si>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</si>
  <si>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</si>
  <si>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</si>
  <si>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</si>
  <si>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</si>
  <si>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</si>
  <si>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</si>
  <si>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</si>
  <si>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</si>
  <si>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</si>
  <si>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</si>
  <si>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</si>
  <si>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</si>
  <si>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</si>
  <si>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</si>
  <si>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</si>
  <si>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</si>
  <si>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</si>
  <si>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</si>
  <si>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</si>
  <si>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</si>
  <si>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</si>
  <si>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</si>
  <si>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</si>
  <si>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</si>
  <si>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</si>
  <si>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</si>
  <si>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</si>
  <si>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</si>
  <si>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</si>
  <si>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</si>
  <si>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</si>
  <si>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</si>
  <si>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</si>
  <si>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</si>
  <si>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</si>
  <si>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</si>
  <si>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</si>
  <si>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</si>
  <si>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</si>
  <si>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</si>
  <si>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</si>
  <si>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</si>
  <si>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</si>
  <si>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</si>
  <si>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</si>
  <si>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</si>
  <si>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</si>
  <si>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</si>
  <si>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</si>
  <si>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</si>
  <si>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</si>
  <si>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</si>
  <si>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</si>
  <si>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</si>
  <si>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</si>
  <si>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</si>
  <si>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</si>
  <si>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</si>
  <si>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</si>
  <si>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</si>
  <si>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</si>
  <si>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</si>
  <si>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</si>
  <si>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</si>
  <si>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</si>
  <si>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</si>
  <si>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</si>
  <si>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</si>
  <si>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</si>
  <si>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</si>
  <si>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</si>
  <si>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</si>
  <si>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</si>
  <si>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</si>
  <si>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</si>
  <si>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</si>
  <si>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</si>
  <si>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</si>
  <si>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</si>
  <si>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</si>
  <si>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</si>
  <si>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</si>
  <si>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</si>
  <si>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</si>
  <si>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</si>
  <si>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</si>
  <si>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</si>
  <si>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</si>
  <si>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</si>
  <si>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</si>
  <si>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</si>
  <si>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</si>
  <si>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</si>
  <si>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</si>
  <si>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</si>
  <si>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</si>
  <si>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</si>
  <si>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</si>
  <si>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</si>
  <si>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</si>
  <si>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</si>
  <si>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</si>
  <si>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</si>
  <si>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</si>
  <si>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</si>
  <si>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</si>
  <si>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</si>
  <si>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</si>
  <si>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</si>
  <si>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</si>
  <si>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</si>
  <si>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</si>
  <si>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</si>
  <si>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</si>
  <si>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</si>
  <si>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</si>
  <si>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</si>
  <si>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</si>
  <si>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</si>
  <si>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</si>
  <si>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</si>
  <si>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</si>
  <si>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</si>
  <si>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</si>
  <si>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</si>
  <si>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</si>
  <si>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</si>
  <si>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</si>
  <si>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</si>
  <si>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</si>
  <si>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</si>
  <si>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</si>
  <si>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</si>
  <si>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</si>
  <si>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</si>
  <si>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</si>
  <si>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</si>
  <si>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</si>
  <si>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</si>
  <si>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</si>
  <si>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</si>
  <si>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</si>
  <si>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</si>
  <si>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</si>
  <si>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</si>
  <si>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</si>
  <si>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</si>
  <si>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</si>
  <si>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</si>
  <si>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</si>
  <si>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</si>
  <si>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</si>
  <si>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</si>
  <si>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</si>
  <si>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</si>
  <si>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</si>
  <si>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</si>
  <si>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</si>
  <si>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</si>
  <si>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</si>
  <si>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</si>
  <si>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</si>
  <si>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</si>
  <si>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</si>
  <si>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</si>
  <si>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</si>
  <si>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</si>
  <si>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</si>
  <si>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</si>
  <si>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</si>
  <si>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</si>
  <si>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</si>
  <si>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</si>
  <si>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</si>
  <si>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</si>
  <si>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</si>
  <si>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</si>
  <si>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</si>
  <si>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</si>
  <si>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</si>
  <si>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</si>
  <si>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</si>
  <si>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</si>
  <si>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</si>
  <si>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</si>
  <si>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</si>
  <si>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</si>
  <si>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</si>
  <si>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</si>
  <si>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</si>
  <si>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</si>
  <si>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</si>
  <si>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</si>
  <si>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</si>
  <si>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</si>
  <si>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</si>
  <si>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</si>
  <si>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</si>
  <si>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</si>
  <si>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</si>
  <si>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</si>
  <si>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</si>
  <si>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</si>
  <si>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</si>
  <si>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</si>
  <si>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</si>
  <si>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</si>
  <si>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</si>
  <si>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</si>
  <si>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</si>
  <si>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</si>
  <si>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</si>
  <si>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</si>
  <si>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</si>
  <si>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</si>
  <si>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</si>
  <si>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</si>
  <si>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</si>
  <si>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</si>
  <si>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</si>
  <si>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</si>
  <si>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</si>
  <si>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</si>
  <si>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</si>
  <si>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</si>
  <si>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</si>
  <si>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</si>
  <si>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</si>
  <si>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</si>
  <si>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</si>
  <si>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</si>
  <si>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</si>
  <si>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</si>
  <si>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</si>
  <si>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</si>
  <si>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</si>
  <si>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</si>
  <si>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</si>
  <si>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</si>
  <si>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</si>
  <si>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</si>
  <si>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</si>
  <si>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</si>
  <si>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</si>
  <si>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</si>
  <si>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</si>
  <si>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</si>
  <si>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</si>
  <si>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</si>
  <si>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</si>
  <si>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</si>
  <si>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</si>
  <si>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</si>
  <si>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</si>
  <si>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</si>
  <si>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</si>
  <si>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</si>
  <si>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</si>
  <si>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</si>
  <si>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</si>
  <si>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</si>
  <si>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</si>
  <si>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</si>
  <si>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</si>
  <si>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</si>
  <si>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</si>
  <si>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</si>
  <si>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</si>
  <si>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</si>
  <si>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</si>
  <si>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</si>
  <si>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</si>
  <si>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</si>
  <si>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</si>
  <si>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</si>
  <si>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</si>
  <si>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</si>
  <si>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</si>
  <si>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</si>
  <si>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</si>
  <si>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</si>
  <si>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</si>
  <si>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</si>
  <si>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</si>
  <si>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</si>
  <si>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</si>
  <si>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</si>
  <si>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</si>
  <si>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</si>
  <si>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</si>
  <si>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</si>
  <si>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</si>
  <si>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</si>
  <si>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</si>
  <si>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</si>
  <si>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</si>
  <si>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</si>
  <si>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</si>
  <si>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</si>
  <si>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</si>
  <si>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</si>
  <si>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</si>
  <si>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</si>
  <si>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</si>
  <si>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</si>
  <si>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</si>
  <si>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</si>
  <si>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</si>
  <si>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</si>
  <si>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</si>
  <si>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</si>
  <si>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</si>
  <si>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</si>
  <si>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</si>
  <si>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</si>
  <si>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</si>
  <si>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</si>
  <si>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</si>
  <si>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</si>
  <si>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</si>
  <si>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</si>
  <si>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</si>
  <si>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</si>
  <si>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</si>
  <si>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</si>
  <si>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</si>
  <si>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</si>
  <si>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</si>
  <si>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</si>
  <si>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</si>
  <si>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</si>
  <si>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</si>
  <si>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</si>
  <si>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</si>
  <si>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</si>
  <si>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</si>
  <si>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</si>
  <si>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</si>
  <si>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</si>
  <si>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</si>
  <si>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</si>
  <si>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</si>
  <si>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</si>
  <si>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</si>
  <si>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</si>
  <si>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</si>
  <si>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</si>
  <si>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</si>
  <si>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</si>
  <si>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</si>
  <si>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</si>
  <si>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</si>
  <si>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</si>
  <si>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</si>
  <si>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</si>
  <si>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</si>
  <si>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</si>
  <si>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</si>
  <si>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</si>
  <si>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</si>
  <si>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</si>
  <si>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</si>
  <si>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</si>
  <si>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</si>
  <si>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</si>
  <si>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</si>
  <si>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</si>
  <si>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</si>
  <si>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</si>
  <si>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</si>
  <si>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</si>
  <si>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</si>
  <si>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</si>
  <si>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</si>
  <si>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</si>
  <si>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</si>
  <si>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</si>
  <si>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</si>
  <si>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</si>
  <si>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</si>
  <si>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</si>
  <si>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</si>
  <si>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</si>
  <si>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</si>
  <si>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</si>
  <si>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</si>
  <si>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</si>
  <si>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</si>
  <si>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</si>
  <si>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</si>
  <si>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</si>
  <si>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</si>
  <si>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</si>
  <si>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</si>
  <si>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</si>
  <si>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</si>
  <si>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</si>
  <si>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</si>
  <si>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</si>
  <si>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</si>
  <si>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</si>
  <si>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</si>
  <si>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</si>
  <si>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</si>
  <si>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</si>
  <si>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</si>
  <si>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</si>
  <si>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</si>
  <si>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</si>
  <si>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</si>
  <si>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</si>
  <si>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</si>
  <si>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</si>
  <si>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</si>
  <si>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</si>
  <si>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</si>
  <si>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</si>
  <si>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</si>
  <si>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</si>
  <si>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</si>
  <si>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</si>
  <si>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</si>
  <si>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</si>
  <si>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</si>
  <si>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</si>
  <si>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</si>
  <si>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</si>
  <si>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</si>
  <si>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</si>
  <si>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</si>
  <si>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</si>
  <si>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</si>
  <si>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</si>
  <si>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</si>
  <si>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</si>
  <si>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</si>
  <si>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</si>
  <si>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</si>
  <si>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</si>
  <si>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</si>
  <si>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</si>
  <si>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</si>
  <si>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</si>
  <si>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</si>
  <si>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</si>
  <si>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</si>
  <si>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</si>
  <si>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</si>
  <si>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</si>
  <si>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</si>
  <si>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</si>
  <si>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</si>
  <si>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</si>
  <si>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</si>
  <si>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</si>
  <si>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</si>
  <si>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</si>
  <si>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</si>
  <si>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</si>
  <si>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</si>
  <si>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</si>
  <si>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</si>
  <si>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</si>
  <si>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</si>
  <si>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</si>
  <si>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</si>
  <si>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</si>
  <si>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</si>
  <si>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</si>
  <si>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</si>
  <si>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</si>
  <si>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</si>
  <si>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</si>
  <si>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</si>
  <si>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</si>
  <si>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</si>
  <si>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</si>
  <si>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</si>
  <si>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</si>
  <si>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</si>
  <si>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</si>
  <si>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</si>
  <si>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</si>
  <si>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</si>
  <si>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</si>
  <si>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</si>
  <si>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</si>
  <si>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</si>
  <si>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</si>
  <si>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</si>
  <si>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</si>
  <si>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</si>
  <si>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</si>
  <si>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</si>
  <si>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</si>
  <si>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</si>
  <si>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</si>
  <si>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</si>
  <si>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</si>
  <si>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</si>
  <si>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</si>
  <si>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</si>
  <si>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</si>
  <si>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</si>
  <si>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</si>
  <si>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</si>
  <si>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</si>
  <si>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</si>
  <si>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</si>
  <si>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</si>
  <si>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</si>
  <si>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</si>
  <si>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</si>
  <si>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</si>
  <si>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</si>
  <si>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</si>
  <si>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</si>
  <si>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</si>
  <si>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</si>
  <si>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</si>
  <si>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</si>
  <si>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</si>
  <si>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</si>
  <si>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</si>
  <si>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</si>
  <si>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</si>
  <si>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</si>
  <si>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</si>
  <si>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</si>
  <si>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</si>
  <si>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</si>
  <si>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</si>
  <si>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</si>
  <si>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</si>
  <si>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</si>
  <si>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</si>
  <si>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</si>
  <si>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</si>
  <si>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</si>
  <si>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</si>
  <si>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</si>
  <si>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</si>
  <si>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</si>
  <si>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</si>
  <si>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</si>
  <si>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</si>
  <si>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</si>
  <si>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</si>
  <si>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</si>
  <si>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</si>
  <si>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</si>
  <si>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</si>
  <si>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</si>
  <si>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</si>
  <si>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</si>
  <si>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</si>
  <si>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</si>
  <si>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</si>
  <si>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</si>
  <si>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</si>
  <si>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</si>
  <si>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</si>
  <si>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</si>
  <si>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</si>
  <si>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</si>
  <si>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</si>
  <si>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</si>
  <si>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</si>
  <si>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</si>
  <si>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</si>
  <si>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</si>
  <si>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</si>
  <si>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</si>
  <si>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</si>
  <si>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</si>
  <si>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</si>
  <si>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</si>
  <si>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</si>
  <si>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</si>
  <si>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</si>
  <si>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</si>
  <si>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</si>
  <si>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</si>
  <si>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</si>
  <si>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</si>
  <si>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</si>
  <si>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</si>
  <si>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</si>
  <si>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</si>
  <si>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</si>
  <si>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</si>
  <si>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</si>
  <si>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</si>
  <si>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</si>
  <si>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</si>
  <si>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</si>
  <si>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</si>
  <si>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</si>
  <si>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</si>
  <si>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</si>
  <si>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</si>
  <si>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</si>
  <si>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</si>
  <si>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</si>
  <si>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</si>
  <si>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</si>
  <si>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</si>
  <si>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</si>
  <si>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</si>
  <si>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</si>
  <si>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</si>
  <si>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</si>
  <si>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</si>
  <si>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</si>
  <si>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</si>
  <si>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</si>
  <si>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</si>
  <si>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</si>
  <si>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</si>
  <si>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</si>
  <si>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</si>
  <si>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</si>
  <si>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</si>
  <si>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</si>
  <si>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</si>
  <si>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</si>
  <si>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</si>
  <si>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</si>
  <si>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</si>
  <si>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</si>
  <si>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</si>
  <si>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</si>
  <si>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</si>
  <si>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</si>
  <si>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</si>
  <si>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</si>
  <si>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</si>
  <si>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</si>
  <si>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</si>
  <si>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</si>
  <si>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</si>
  <si>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</si>
  <si>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</si>
  <si>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</si>
  <si>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</si>
  <si>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</si>
  <si>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</si>
  <si>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</si>
  <si>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</si>
  <si>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</si>
  <si>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</si>
  <si>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</si>
  <si>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</si>
  <si>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</si>
  <si>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</si>
  <si>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</si>
  <si>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</si>
  <si>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</si>
  <si>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</si>
  <si>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</si>
  <si>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</si>
  <si>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</si>
  <si>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</si>
  <si>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</si>
  <si>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</si>
  <si>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</si>
  <si>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</si>
  <si>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</si>
  <si>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</si>
  <si>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</si>
  <si>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</si>
  <si>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</si>
  <si>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</si>
  <si>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</si>
  <si>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</si>
  <si>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</si>
  <si>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</si>
  <si>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</si>
  <si>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</si>
  <si>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</si>
  <si>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</si>
  <si>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</si>
  <si>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</si>
  <si>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</si>
  <si>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</si>
  <si>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</si>
  <si>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</si>
  <si>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</si>
  <si>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</si>
  <si>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</si>
  <si>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</si>
  <si>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</si>
  <si>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</si>
  <si>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</si>
  <si>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</si>
  <si>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</si>
  <si>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</si>
  <si>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</si>
  <si>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</si>
  <si>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</si>
  <si>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</si>
  <si>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</si>
  <si>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</si>
  <si>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</si>
  <si>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</si>
  <si>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</si>
  <si>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</si>
  <si>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</si>
  <si>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</si>
  <si>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</si>
  <si>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</si>
  <si>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</si>
  <si>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</si>
  <si>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</si>
  <si>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</si>
  <si>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</si>
  <si>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</si>
  <si>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</si>
  <si>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</si>
  <si>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</si>
  <si>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</si>
  <si>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</si>
  <si>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</si>
  <si>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</si>
  <si>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</si>
  <si>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</si>
  <si>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</si>
  <si>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</si>
  <si>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</si>
  <si>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</si>
  <si>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</si>
  <si>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</si>
  <si>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</si>
  <si>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</si>
  <si>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</si>
  <si>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</si>
  <si>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</si>
  <si>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</si>
  <si>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</si>
  <si>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</si>
  <si>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</si>
  <si>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</si>
  <si>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</si>
  <si>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</si>
  <si>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</si>
  <si>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</si>
  <si>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</si>
  <si>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</si>
  <si>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</si>
  <si>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</si>
  <si>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</si>
  <si>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</si>
  <si>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</si>
  <si>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</si>
  <si>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</si>
  <si>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</si>
  <si>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</si>
  <si>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</si>
  <si>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</si>
  <si>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</si>
  <si>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</si>
  <si>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</si>
  <si>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</si>
  <si>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</si>
  <si>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</si>
  <si>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</si>
  <si>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</si>
  <si>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</si>
  <si>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</si>
  <si>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</si>
  <si>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</si>
  <si>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</si>
  <si>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</si>
  <si>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</si>
  <si>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</si>
  <si>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</si>
  <si>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</si>
  <si>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</si>
  <si>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</si>
  <si>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</si>
  <si>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</si>
  <si>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</si>
  <si>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</si>
  <si>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</si>
  <si>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</si>
  <si>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</si>
  <si>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</si>
  <si>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</si>
  <si>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</si>
  <si>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</si>
  <si>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</si>
  <si>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</si>
  <si>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</si>
  <si>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</si>
  <si>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</si>
  <si>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</si>
  <si>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</si>
  <si>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</si>
  <si>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</si>
  <si>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</si>
  <si>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</si>
  <si>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</si>
  <si>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</si>
  <si>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</si>
  <si>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</si>
  <si>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</si>
  <si>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</si>
  <si>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</si>
  <si>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</si>
  <si>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</si>
  <si>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</si>
  <si>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</si>
  <si>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</si>
  <si>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</si>
  <si>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</si>
  <si>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</si>
  <si>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</si>
  <si>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</si>
  <si>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</si>
  <si>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</si>
  <si>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</si>
  <si>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</si>
  <si>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</si>
  <si>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</si>
  <si>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</si>
  <si>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</si>
  <si>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</si>
  <si>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</si>
  <si>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</si>
  <si>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</si>
  <si>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</si>
  <si>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</si>
  <si>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</si>
  <si>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</si>
  <si>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</si>
  <si>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</si>
  <si>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</si>
  <si>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</si>
  <si>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</si>
  <si>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</si>
  <si>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</si>
  <si>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</si>
  <si>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</si>
  <si>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</si>
  <si>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</si>
  <si>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</si>
  <si>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</si>
  <si>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</si>
  <si>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</si>
  <si>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</si>
  <si>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</si>
  <si>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</si>
  <si>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</si>
  <si>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</si>
  <si>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</si>
  <si>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</si>
  <si>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</si>
  <si>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</si>
  <si>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</si>
  <si>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</si>
  <si>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</si>
  <si>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</si>
  <si>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</si>
  <si>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</si>
  <si>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</si>
  <si>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</si>
  <si>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</si>
  <si>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</si>
  <si>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</si>
  <si>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</si>
  <si>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</si>
  <si>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</si>
  <si>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</si>
  <si>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</si>
  <si>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</si>
  <si>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</si>
  <si>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</si>
  <si>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</si>
  <si>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</si>
  <si>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</si>
  <si>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</si>
  <si>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</si>
  <si>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</si>
  <si>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</si>
  <si>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</si>
  <si>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</si>
  <si>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</si>
  <si>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</si>
  <si>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</si>
  <si>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</si>
  <si>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</si>
  <si>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</si>
  <si>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</si>
  <si>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</si>
  <si>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</si>
  <si>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</si>
  <si>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</si>
  <si>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</si>
  <si>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</si>
  <si>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</si>
  <si>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</si>
  <si>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</si>
  <si>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</si>
  <si>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</si>
  <si>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</si>
  <si>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</si>
  <si>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</si>
  <si>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</si>
  <si>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</si>
  <si>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</si>
  <si>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</si>
  <si>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</si>
  <si>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</si>
  <si>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</si>
  <si>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</si>
  <si>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</si>
  <si>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</si>
  <si>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</si>
  <si>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</si>
  <si>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</si>
  <si>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</si>
  <si>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</si>
  <si>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</si>
  <si>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</si>
  <si>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</si>
  <si>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</si>
  <si>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</si>
  <si>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</si>
  <si>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</si>
  <si>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</si>
  <si>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</si>
  <si>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</si>
  <si>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</si>
  <si>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</si>
  <si>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</si>
  <si>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</si>
  <si>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</si>
  <si>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</si>
  <si>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</si>
  <si>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</si>
  <si>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</si>
  <si>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</si>
  <si>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</si>
  <si>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</si>
  <si>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</si>
  <si>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</si>
  <si>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</si>
  <si>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</si>
  <si>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</si>
  <si>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</si>
  <si>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</si>
  <si>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</si>
  <si>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</si>
  <si>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</si>
  <si>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</si>
  <si>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</si>
  <si>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</si>
  <si>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</si>
  <si>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</si>
  <si>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</si>
  <si>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</si>
  <si>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</si>
  <si>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</si>
  <si>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</si>
  <si>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</si>
  <si>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</si>
  <si>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</si>
  <si>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</si>
  <si>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</si>
  <si>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</si>
  <si>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</si>
  <si>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</si>
  <si>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</si>
  <si>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</si>
  <si>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</si>
  <si>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</si>
  <si>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</si>
  <si>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</si>
  <si>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</si>
  <si>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</si>
  <si>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</si>
  <si>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</si>
  <si>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</si>
  <si>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</si>
  <si>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</si>
  <si>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</si>
  <si>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</si>
  <si>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</si>
  <si>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</si>
  <si>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</si>
  <si>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</si>
  <si>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</si>
  <si>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</si>
  <si>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</si>
  <si>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</si>
  <si>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</si>
  <si>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</si>
  <si>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</si>
  <si>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</si>
  <si>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</si>
  <si>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</si>
  <si>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</si>
  <si>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</si>
  <si>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</si>
  <si>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</si>
  <si>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</si>
  <si>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</si>
  <si>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</si>
  <si>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</si>
  <si>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</si>
  <si>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</si>
  <si>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</si>
  <si>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</si>
  <si>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</si>
  <si>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</si>
  <si>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</si>
  <si>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</si>
  <si>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</si>
  <si>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</si>
  <si>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</si>
  <si>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</si>
  <si>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</si>
  <si>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</si>
  <si>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</si>
  <si>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</si>
  <si>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</si>
  <si>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</si>
  <si>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</si>
  <si>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</si>
  <si>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</si>
  <si>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</si>
  <si>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</si>
  <si>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</si>
  <si>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</si>
  <si>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</si>
  <si>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</si>
  <si>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</si>
  <si>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</si>
  <si>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</si>
  <si>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</si>
  <si>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</si>
  <si>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</si>
  <si>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</si>
  <si>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</si>
  <si>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</si>
  <si>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</si>
  <si>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</si>
  <si>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</si>
  <si>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</si>
  <si>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</si>
  <si>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</si>
  <si>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</si>
  <si>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</si>
  <si>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</si>
  <si>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</si>
  <si>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</si>
  <si>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</si>
  <si>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</si>
  <si>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</si>
  <si>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</si>
  <si>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</si>
  <si>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</si>
  <si>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</si>
  <si>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</si>
  <si>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</si>
  <si>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</si>
  <si>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</si>
  <si>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</si>
  <si>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</si>
  <si>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</si>
  <si>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</si>
  <si>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</si>
  <si>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</si>
  <si>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</si>
  <si>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</si>
  <si>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</si>
  <si>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</si>
  <si>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</si>
  <si>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</si>
  <si>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</si>
  <si>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</si>
  <si>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</si>
  <si>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</si>
  <si>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</si>
  <si>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</si>
  <si>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</si>
  <si>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</si>
  <si>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</si>
  <si>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</si>
  <si>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</si>
  <si>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</si>
  <si>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</si>
  <si>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</si>
  <si>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</si>
  <si>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</si>
  <si>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</si>
  <si>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</si>
  <si>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</si>
  <si>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</si>
  <si>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</si>
  <si>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</si>
  <si>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</si>
  <si>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</si>
  <si>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</si>
  <si>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</si>
  <si>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</si>
  <si>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</si>
  <si>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</si>
  <si>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</si>
  <si>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</si>
  <si>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</si>
  <si>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</si>
  <si>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</si>
  <si>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</si>
  <si>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</si>
  <si>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</si>
  <si>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</si>
  <si>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</si>
  <si>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</si>
  <si>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</si>
  <si>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</si>
  <si>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</si>
  <si>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</si>
  <si>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</si>
  <si>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</si>
  <si>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</si>
  <si>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</si>
  <si>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</si>
  <si>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</si>
  <si>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</si>
  <si>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</si>
  <si>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</si>
  <si>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</si>
  <si>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</si>
  <si>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</si>
  <si>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</si>
  <si>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</si>
  <si>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</si>
  <si>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</si>
  <si>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</si>
  <si>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</si>
  <si>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</si>
  <si>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</si>
  <si>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</si>
  <si>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</si>
  <si>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</si>
  <si>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</si>
  <si>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</si>
  <si>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</si>
  <si>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</si>
  <si>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</si>
  <si>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</si>
  <si>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</si>
  <si>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</si>
  <si>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</si>
  <si>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</si>
  <si>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</si>
  <si>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</si>
  <si>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</si>
  <si>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</si>
  <si>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</si>
  <si>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</si>
  <si>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</si>
  <si>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</si>
  <si>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</si>
  <si>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</si>
  <si>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</si>
  <si>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</si>
  <si>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</si>
  <si>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</si>
  <si>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</si>
  <si>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</si>
  <si>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</si>
  <si>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</si>
  <si>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</si>
  <si>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</si>
  <si>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</si>
  <si>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</si>
  <si>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</si>
  <si>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</si>
  <si>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</si>
  <si>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</si>
  <si>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</si>
  <si>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</si>
  <si>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</si>
  <si>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</si>
  <si>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</si>
  <si>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</si>
  <si>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</si>
  <si>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</si>
  <si>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</si>
  <si>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</si>
  <si>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</si>
  <si>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</si>
  <si>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</si>
  <si>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</si>
  <si>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</si>
  <si>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</si>
  <si>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</si>
  <si>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</si>
  <si>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</si>
  <si>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</si>
  <si>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</si>
  <si>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</si>
  <si>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</si>
  <si>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</si>
  <si>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</si>
  <si>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</si>
  <si>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</si>
  <si>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</si>
  <si>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</si>
  <si>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</si>
  <si>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</si>
  <si>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</si>
  <si>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</si>
  <si>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</si>
  <si>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</si>
  <si>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</si>
  <si>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</si>
  <si>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</si>
  <si>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</si>
  <si>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</si>
  <si>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</si>
  <si>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</si>
  <si>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</si>
  <si>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</si>
  <si>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</si>
  <si>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</si>
  <si>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</si>
  <si>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</si>
  <si>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</si>
  <si>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</si>
  <si>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</si>
  <si>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</si>
  <si>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</si>
  <si>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</si>
  <si>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</si>
  <si>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</si>
  <si>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</si>
  <si>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</si>
  <si>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</si>
  <si>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</si>
  <si>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</si>
  <si>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</si>
  <si>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</si>
  <si>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</si>
  <si>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</si>
  <si>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</si>
  <si>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</si>
  <si>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</si>
  <si>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</si>
  <si>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</si>
  <si>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</si>
  <si>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</si>
  <si>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</si>
  <si>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</si>
  <si>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</si>
  <si>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</si>
  <si>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</si>
  <si>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</si>
  <si>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</si>
  <si>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</si>
  <si>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</si>
  <si>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</si>
  <si>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</si>
  <si>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</si>
  <si>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</si>
  <si>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</si>
  <si>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</si>
  <si>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</si>
  <si>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</si>
  <si>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</si>
  <si>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</si>
  <si>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</si>
  <si>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</si>
  <si>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</si>
  <si>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</si>
  <si>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</si>
  <si>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</si>
  <si>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</si>
  <si>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</si>
  <si>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</si>
  <si>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</si>
  <si>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</si>
  <si>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</si>
  <si>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</si>
  <si>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</si>
  <si>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</si>
  <si>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</si>
  <si>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</si>
  <si>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</si>
  <si>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</si>
  <si>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</si>
  <si>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</si>
  <si>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</si>
  <si>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</si>
  <si>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</si>
  <si>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</si>
  <si>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</si>
  <si>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</si>
  <si>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</si>
  <si>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</si>
  <si>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</si>
  <si>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</si>
  <si>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</si>
  <si>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</si>
  <si>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</si>
  <si>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</si>
  <si>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</si>
  <si>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</si>
  <si>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</si>
  <si>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</si>
  <si>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</si>
  <si>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</si>
  <si>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</si>
  <si>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</si>
  <si>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</si>
  <si>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</si>
  <si>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</si>
  <si>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</si>
  <si>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</si>
  <si>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</si>
  <si>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</si>
  <si>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</si>
  <si>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</si>
  <si>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</si>
  <si>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</si>
  <si>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</si>
  <si>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</si>
  <si>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</si>
  <si>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</si>
  <si>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</si>
  <si>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</si>
  <si>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</si>
  <si>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</si>
  <si>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</si>
  <si>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</si>
  <si>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</si>
  <si>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</si>
  <si>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</si>
  <si>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</si>
  <si>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</si>
  <si>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</si>
  <si>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</si>
  <si>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</si>
  <si>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</si>
  <si>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</si>
  <si>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</si>
  <si>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</si>
  <si>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</si>
  <si>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</si>
  <si>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</si>
  <si>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</si>
  <si>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</si>
  <si>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</si>
  <si>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</si>
  <si>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</si>
  <si>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</si>
  <si>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</si>
  <si>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</si>
  <si>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</si>
  <si>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</si>
  <si>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</si>
  <si>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</si>
  <si>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</si>
  <si>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</si>
  <si>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</si>
  <si>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</si>
  <si>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</si>
  <si>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</si>
  <si>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</si>
  <si>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</si>
  <si>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</si>
  <si>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</si>
  <si>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</si>
  <si>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</si>
  <si>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</si>
  <si>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</si>
  <si>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</si>
  <si>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</si>
  <si>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</si>
  <si>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</si>
  <si>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</si>
  <si>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</si>
  <si>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</si>
  <si>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</si>
  <si>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</si>
  <si>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</si>
  <si>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</si>
  <si>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</si>
  <si>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</si>
  <si>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</si>
  <si>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</si>
  <si>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</si>
  <si>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</si>
  <si>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</si>
  <si>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</si>
  <si>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</si>
  <si>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</si>
  <si>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</si>
  <si>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</si>
  <si>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</si>
  <si>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</si>
  <si>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</si>
  <si>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</si>
  <si>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</si>
  <si>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</si>
  <si>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</si>
  <si>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</si>
  <si>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</si>
  <si>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</si>
  <si>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</si>
  <si>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</si>
  <si>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</si>
  <si>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</si>
  <si>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</si>
  <si>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</si>
  <si>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</si>
  <si>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</si>
  <si>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</si>
  <si>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</si>
  <si>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</si>
  <si>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</si>
  <si>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</si>
  <si>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</si>
  <si>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</si>
  <si>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</si>
  <si>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</si>
  <si>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</si>
  <si>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</si>
  <si>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</si>
  <si>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</si>
  <si>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</si>
  <si>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</si>
  <si>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</si>
  <si>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</si>
  <si>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</si>
  <si>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</si>
  <si>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</si>
  <si>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</si>
  <si>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</si>
  <si>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</si>
  <si>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</si>
  <si>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</si>
  <si>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</si>
  <si>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</si>
  <si>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</si>
  <si>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</si>
  <si>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</si>
  <si>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</si>
  <si>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</si>
  <si>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</si>
  <si>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</si>
  <si>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</si>
  <si>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</si>
  <si>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</si>
  <si>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</si>
  <si>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</si>
  <si>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</si>
  <si>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</si>
  <si>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</si>
  <si>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</si>
  <si>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</si>
  <si>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</si>
  <si>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</si>
  <si>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</si>
  <si>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</si>
  <si>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</si>
  <si>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</si>
  <si>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</si>
  <si>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</si>
  <si>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</si>
  <si>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</si>
  <si>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</si>
  <si>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</si>
  <si>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</si>
  <si>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</si>
  <si>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</si>
  <si>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</si>
  <si>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</si>
  <si>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</si>
  <si>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</si>
  <si>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</si>
  <si>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</si>
  <si>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</si>
  <si>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</si>
  <si>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</si>
  <si>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</si>
  <si>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</si>
  <si>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</si>
  <si>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</si>
  <si>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</si>
  <si>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</si>
  <si>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</si>
  <si>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</si>
  <si>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</si>
  <si>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</si>
  <si>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</si>
  <si>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</si>
  <si>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</si>
  <si>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</si>
  <si>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</si>
  <si>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</si>
  <si>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</si>
  <si>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</si>
  <si>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</si>
  <si>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</si>
  <si>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</si>
  <si>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</si>
  <si>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</si>
  <si>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</si>
  <si>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</si>
  <si>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</si>
  <si>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</si>
  <si>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</si>
  <si>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</si>
  <si>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</si>
  <si>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</si>
  <si>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</si>
  <si>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</si>
  <si>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</si>
  <si>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</si>
  <si>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</si>
  <si>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</si>
  <si>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</si>
  <si>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</si>
  <si>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</si>
  <si>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</si>
  <si>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</si>
  <si>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</si>
  <si>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</si>
  <si>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</si>
  <si>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</si>
  <si>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</si>
  <si>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</si>
  <si>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</si>
  <si>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</si>
  <si>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</si>
  <si>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</si>
  <si>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</si>
  <si>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</si>
  <si>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</si>
  <si>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</si>
  <si>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</si>
  <si>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</si>
  <si>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</si>
  <si>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</si>
  <si>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</si>
  <si>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</si>
  <si>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</si>
  <si>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</si>
  <si>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</si>
  <si>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</si>
  <si>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</si>
  <si>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</si>
  <si>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</si>
  <si>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</si>
  <si>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</si>
  <si>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</si>
  <si>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</si>
  <si>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</si>
  <si>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</si>
  <si>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</si>
  <si>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</si>
  <si>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</si>
  <si>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</si>
  <si>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</si>
  <si>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</si>
  <si>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</si>
  <si>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</si>
  <si>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</si>
  <si>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</si>
  <si>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</si>
  <si>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</si>
  <si>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</si>
  <si>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</si>
  <si>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</si>
  <si>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</si>
  <si>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</si>
  <si>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</si>
  <si>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</si>
  <si>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</si>
  <si>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</si>
  <si>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</si>
  <si>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</si>
  <si>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</si>
  <si>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</si>
  <si>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</si>
  <si>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</si>
  <si>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</si>
  <si>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</si>
  <si>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</si>
  <si>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</si>
  <si>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</si>
  <si>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</si>
  <si>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</si>
  <si>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</si>
  <si>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</si>
  <si>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</si>
  <si>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</si>
  <si>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</si>
  <si>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</si>
  <si>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</si>
  <si>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</si>
  <si>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</si>
  <si>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</si>
  <si>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</si>
  <si>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</si>
  <si>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</si>
  <si>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</si>
  <si>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</si>
  <si>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</si>
  <si>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</si>
  <si>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</si>
  <si>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</si>
  <si>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</si>
  <si>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</si>
  <si>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</si>
  <si>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</si>
  <si>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</si>
  <si>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</si>
  <si>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</si>
  <si>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</si>
  <si>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</si>
  <si>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</si>
  <si>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</si>
  <si>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</si>
  <si>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</si>
  <si>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</si>
  <si>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</si>
  <si>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</si>
  <si>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</si>
  <si>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</si>
  <si>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</si>
  <si>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</si>
  <si>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</si>
  <si>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</si>
  <si>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</si>
  <si>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</si>
  <si>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</si>
  <si>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</si>
  <si>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</si>
  <si>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</si>
  <si>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</si>
  <si>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</si>
  <si>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</si>
  <si>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</si>
  <si>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</si>
  <si>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</si>
  <si>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</si>
  <si>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</si>
  <si>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</si>
  <si>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</si>
  <si>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</si>
  <si>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</si>
  <si>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</si>
  <si>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</si>
  <si>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</si>
  <si>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</si>
  <si>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</si>
  <si>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</si>
  <si>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</si>
  <si>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</si>
  <si>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</si>
  <si>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</si>
  <si>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</si>
  <si>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</si>
  <si>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</si>
  <si>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</si>
  <si>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</si>
  <si>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</si>
  <si>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</si>
  <si>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</si>
  <si>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</si>
  <si>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</si>
  <si>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</si>
  <si>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</si>
  <si>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</si>
  <si>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</si>
  <si>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</si>
  <si>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</si>
  <si>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</si>
  <si>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</si>
  <si>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</si>
  <si>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</si>
  <si>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</si>
  <si>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</si>
  <si>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</si>
  <si>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</si>
  <si>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</si>
  <si>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</si>
  <si>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</si>
  <si>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</si>
  <si>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</si>
  <si>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</si>
  <si>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</si>
  <si>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</si>
  <si>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</si>
  <si>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</si>
  <si>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</si>
  <si>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</si>
  <si>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</si>
  <si>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</si>
  <si>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</si>
  <si>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</si>
  <si>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</si>
  <si>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</si>
  <si>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</si>
  <si>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</si>
  <si>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</si>
  <si>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</si>
  <si>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</si>
  <si>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</si>
  <si>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</si>
  <si>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</si>
  <si>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</si>
  <si>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</si>
  <si>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</si>
  <si>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</si>
  <si>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</si>
  <si>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</si>
  <si>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</si>
  <si>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</si>
  <si>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</si>
  <si>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</si>
  <si>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</si>
  <si>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</si>
  <si>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</si>
  <si>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</si>
  <si>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</si>
  <si>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</si>
  <si>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</si>
  <si>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</si>
  <si>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</si>
  <si>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</si>
  <si>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</si>
  <si>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</si>
  <si>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</si>
  <si>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</si>
  <si>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</si>
  <si>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</si>
  <si>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</si>
  <si>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</si>
  <si>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</si>
  <si>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</si>
  <si>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</si>
  <si>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</si>
  <si>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</si>
  <si>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</si>
  <si>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</si>
  <si>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</si>
  <si>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</si>
  <si>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</si>
  <si>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</si>
  <si>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</si>
  <si>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</si>
  <si>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</si>
  <si>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</si>
  <si>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</si>
  <si>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</si>
  <si>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</si>
  <si>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</si>
  <si>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</si>
  <si>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</si>
  <si>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</si>
  <si>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</si>
  <si>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</si>
  <si>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</si>
  <si>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</si>
  <si>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</si>
  <si>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</si>
  <si>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</si>
  <si>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</si>
  <si>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</si>
  <si>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</si>
  <si>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</si>
  <si>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</si>
  <si>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</si>
  <si>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</si>
  <si>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</si>
  <si>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</si>
  <si>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</si>
  <si>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</si>
  <si>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</si>
  <si>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</si>
  <si>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</si>
  <si>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</si>
  <si>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</si>
  <si>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</si>
  <si>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</si>
  <si>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</si>
  <si>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</si>
  <si>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</si>
  <si>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</si>
  <si>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</si>
  <si>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</si>
  <si>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</si>
  <si>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</si>
  <si>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</si>
  <si>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</si>
  <si>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</si>
  <si>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</si>
  <si>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</si>
  <si>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</si>
  <si>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</si>
  <si>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</si>
  <si>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</si>
  <si>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</si>
  <si>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</si>
  <si>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</si>
  <si>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</si>
  <si>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</si>
  <si>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</si>
  <si>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</si>
  <si>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</si>
  <si>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</si>
  <si>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</si>
  <si>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</si>
  <si>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</si>
  <si>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</si>
  <si>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</si>
  <si>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</si>
  <si>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</si>
  <si>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</si>
  <si>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</si>
  <si>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</si>
  <si>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</si>
  <si>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</si>
  <si>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</si>
  <si>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</si>
  <si>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</si>
  <si>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</si>
  <si>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</si>
  <si>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</si>
  <si>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</si>
  <si>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</si>
  <si>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</si>
  <si>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</si>
  <si>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</si>
  <si>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</si>
  <si>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</si>
  <si>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</si>
  <si>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</si>
  <si>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</si>
  <si>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</si>
  <si>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</si>
  <si>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</si>
  <si>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</si>
  <si>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</si>
  <si>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</si>
  <si>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</si>
  <si>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</si>
  <si>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</si>
  <si>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</si>
  <si>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</si>
  <si>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</si>
  <si>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</si>
  <si>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</si>
  <si>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</si>
  <si>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</si>
  <si>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</si>
  <si>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</si>
  <si>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</si>
  <si>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</si>
  <si>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</si>
  <si>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</si>
  <si>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</si>
  <si>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</si>
  <si>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</si>
  <si>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</si>
  <si>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</si>
  <si>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</si>
  <si>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</si>
  <si>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</si>
  <si>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</si>
  <si>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</si>
  <si>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</si>
  <si>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</si>
  <si>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</si>
  <si>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</si>
  <si>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</si>
  <si>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</si>
  <si>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</si>
  <si>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</si>
  <si>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</si>
  <si>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</si>
  <si>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</si>
  <si>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</si>
  <si>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</si>
  <si>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</si>
  <si>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</si>
  <si>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</si>
  <si>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</si>
  <si>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</si>
  <si>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</si>
  <si>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</si>
  <si>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</si>
  <si>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</si>
  <si>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</si>
  <si>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</si>
  <si>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</si>
  <si>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</si>
  <si>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</si>
  <si>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</si>
  <si>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</si>
  <si>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</si>
  <si>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</si>
  <si>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</si>
  <si>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</si>
  <si>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</si>
  <si>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</si>
  <si>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</si>
  <si>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</si>
  <si>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</si>
  <si>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</si>
  <si>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</si>
  <si>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</si>
  <si>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</si>
  <si>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</si>
  <si>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</si>
  <si>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</si>
  <si>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</si>
  <si>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</si>
  <si>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</si>
  <si>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</si>
  <si>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</si>
  <si>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</si>
  <si>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</si>
  <si>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</si>
  <si>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</si>
  <si>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</si>
  <si>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</si>
  <si>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</si>
  <si>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</si>
  <si>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</si>
  <si>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</si>
  <si>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</si>
  <si>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</si>
  <si>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</si>
  <si>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</si>
  <si>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</si>
  <si>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</si>
  <si>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</si>
  <si>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</si>
  <si>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</si>
  <si>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</si>
  <si>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</si>
  <si>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</si>
  <si>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</si>
  <si>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</si>
  <si>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</si>
  <si>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</si>
  <si>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</si>
  <si>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</si>
  <si>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</si>
  <si>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</si>
  <si>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</si>
  <si>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</si>
  <si>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</si>
  <si>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</si>
  <si>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</si>
  <si>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</si>
  <si>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</si>
  <si>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</si>
  <si>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</si>
  <si>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</si>
  <si>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</si>
  <si>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</si>
  <si>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</si>
  <si>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</si>
  <si>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</si>
  <si>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</si>
  <si>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</si>
  <si>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</si>
  <si>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</si>
  <si>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</si>
  <si>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</si>
  <si>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</si>
  <si>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</si>
  <si>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</si>
  <si>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</si>
  <si>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</si>
  <si>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</si>
  <si>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</si>
  <si>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</si>
  <si>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</si>
  <si>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</si>
  <si>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</si>
  <si>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</si>
  <si>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</si>
  <si>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</si>
  <si>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</si>
  <si>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</si>
  <si>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</si>
  <si>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</si>
  <si>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</si>
  <si>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</si>
  <si>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</si>
  <si>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</si>
  <si>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</si>
  <si>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</si>
  <si>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</si>
  <si>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</si>
  <si>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</si>
  <si>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</si>
  <si>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</si>
  <si>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</si>
  <si>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</si>
  <si>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</si>
  <si>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</si>
  <si>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</si>
  <si>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</si>
  <si>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</si>
  <si>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</si>
  <si>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</si>
  <si>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</si>
  <si>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</si>
  <si>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</si>
  <si>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</si>
  <si>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</si>
  <si>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</si>
  <si>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</si>
  <si>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</si>
  <si>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</si>
  <si>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</si>
  <si>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</si>
  <si>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</si>
  <si>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</si>
  <si>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</si>
  <si>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</si>
  <si>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</si>
  <si>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</si>
  <si>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</si>
  <si>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</si>
  <si>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</si>
  <si>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</si>
  <si>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</si>
  <si>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</si>
  <si>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</si>
  <si>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</si>
  <si>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</si>
  <si>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</si>
  <si>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</si>
  <si>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</si>
  <si>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</si>
  <si>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</si>
  <si>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</si>
  <si>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</si>
  <si>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</si>
  <si>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</si>
  <si>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</si>
  <si>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</si>
  <si>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</si>
  <si>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</si>
  <si>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</si>
  <si>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</si>
  <si>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</si>
  <si>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</si>
  <si>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</si>
  <si>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</si>
  <si>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</si>
  <si>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</si>
  <si>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</si>
  <si>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</si>
  <si>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</si>
  <si>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</si>
  <si>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</si>
  <si>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</si>
  <si>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</si>
  <si>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</si>
  <si>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</si>
  <si>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</si>
  <si>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</si>
  <si>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</si>
  <si>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</si>
  <si>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</si>
  <si>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</si>
  <si>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</si>
  <si>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</si>
  <si>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</si>
  <si>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</si>
  <si>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</si>
  <si>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</si>
  <si>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</si>
  <si>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</si>
  <si>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</si>
  <si>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</si>
  <si>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</si>
  <si>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</si>
  <si>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</si>
  <si>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</si>
  <si>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</si>
  <si>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</si>
  <si>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</si>
  <si>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</si>
  <si>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</si>
  <si>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</si>
  <si>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</si>
  <si>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</si>
  <si>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</si>
  <si>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</si>
  <si>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</si>
  <si>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</si>
  <si>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</si>
  <si>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</si>
  <si>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</si>
  <si>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</si>
  <si>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</si>
  <si>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</si>
  <si>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</si>
  <si>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</si>
  <si>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</si>
  <si>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</si>
  <si>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</si>
  <si>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</si>
  <si>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</si>
  <si>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</si>
  <si>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</si>
  <si>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</si>
  <si>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</si>
  <si>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</si>
  <si>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</si>
  <si>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</si>
  <si>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</si>
  <si>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</si>
  <si>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</si>
  <si>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</si>
  <si>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</si>
  <si>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</si>
  <si>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</si>
  <si>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</si>
  <si>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</si>
  <si>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</si>
  <si>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</si>
  <si>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</si>
  <si>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</si>
  <si>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</si>
  <si>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</si>
  <si>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</si>
  <si>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</si>
  <si>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</si>
  <si>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</si>
  <si>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</si>
  <si>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</si>
  <si>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</si>
  <si>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</si>
  <si>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</si>
  <si>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</si>
  <si>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</si>
  <si>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</si>
  <si>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</si>
  <si>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</si>
  <si>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</si>
  <si>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</si>
  <si>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</si>
  <si>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</si>
  <si>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</si>
  <si>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</si>
  <si>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</si>
  <si>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</si>
  <si>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</si>
  <si>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</si>
  <si>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</si>
  <si>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</si>
  <si>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</si>
  <si>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</si>
  <si>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</si>
  <si>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</si>
  <si>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</si>
  <si>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</si>
  <si>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</si>
  <si>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</si>
  <si>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</si>
  <si>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</si>
  <si>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</si>
  <si>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</si>
  <si>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</si>
  <si>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</si>
  <si>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</si>
  <si>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</si>
  <si>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</si>
  <si>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</si>
  <si>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</si>
  <si>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</si>
  <si>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</si>
  <si>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</si>
  <si>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</si>
  <si>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</si>
  <si>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</si>
  <si>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</si>
  <si>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</si>
  <si>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</si>
  <si>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</si>
  <si>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</si>
  <si>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</si>
  <si>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</si>
  <si>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</si>
  <si>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</si>
  <si>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</si>
  <si>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</si>
  <si>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</si>
  <si>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</si>
  <si>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</si>
  <si>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</si>
  <si>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</si>
  <si>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</si>
  <si>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</si>
  <si>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</si>
  <si>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</si>
  <si>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</si>
  <si>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</si>
  <si>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</si>
  <si>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</si>
  <si>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</si>
  <si>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</si>
  <si>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</si>
  <si>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</si>
  <si>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</si>
  <si>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</si>
  <si>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</si>
  <si>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</si>
  <si>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</si>
  <si>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</si>
  <si>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</si>
  <si>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</si>
  <si>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</si>
  <si>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</si>
  <si>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</si>
  <si>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</si>
  <si>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</si>
  <si>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</si>
  <si>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</si>
  <si>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</si>
  <si>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</si>
  <si>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</si>
  <si>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</si>
  <si>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</si>
  <si>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</si>
  <si>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</si>
  <si>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</si>
  <si>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</si>
  <si>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</si>
  <si>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</si>
  <si>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</si>
  <si>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</si>
  <si>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</si>
  <si>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</si>
  <si>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</si>
  <si>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</si>
  <si>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</si>
  <si>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</si>
  <si>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</si>
  <si>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</si>
  <si>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</si>
  <si>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</si>
  <si>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</si>
  <si>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</si>
  <si>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</si>
  <si>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</si>
  <si>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</si>
  <si>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</si>
  <si>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</si>
  <si>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</si>
  <si>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</si>
  <si>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</si>
  <si>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</si>
  <si>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</si>
  <si>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</si>
  <si>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</si>
  <si>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</si>
  <si>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</si>
  <si>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</si>
  <si>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</si>
  <si>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</si>
  <si>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</si>
  <si>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</si>
  <si>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</si>
  <si>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</si>
  <si>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</si>
  <si>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</si>
  <si>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</si>
  <si>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</si>
  <si>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</si>
  <si>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</si>
  <si>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</si>
  <si>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</si>
  <si>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</si>
  <si>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</si>
  <si>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</si>
  <si>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</si>
  <si>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</si>
  <si>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</si>
  <si>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</si>
  <si>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</si>
  <si>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</si>
  <si>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</si>
  <si>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</si>
  <si>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</si>
  <si>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</si>
  <si>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</si>
  <si>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</si>
  <si>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</si>
  <si>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</si>
  <si>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</si>
  <si>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</si>
  <si>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</si>
  <si>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</si>
  <si>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</si>
  <si>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</si>
  <si>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</si>
  <si>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</si>
  <si>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</si>
  <si>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</si>
  <si>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</si>
  <si>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</si>
  <si>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</si>
  <si>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</si>
  <si>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</si>
  <si>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</si>
  <si>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</si>
  <si>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</si>
  <si>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</si>
  <si>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</si>
  <si>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</si>
  <si>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</si>
  <si>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</si>
  <si>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</si>
  <si>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</si>
  <si>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</si>
  <si>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</si>
  <si>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</si>
  <si>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</si>
  <si>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</si>
  <si>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</si>
  <si>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</si>
  <si>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</si>
  <si>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</si>
  <si>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</si>
  <si>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</si>
  <si>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</si>
  <si>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</si>
  <si>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</si>
  <si>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</si>
  <si>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</si>
  <si>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</si>
  <si>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</si>
  <si>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</si>
  <si>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</si>
  <si>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</si>
  <si>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</si>
  <si>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</si>
  <si>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</si>
  <si>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</si>
  <si>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</si>
  <si>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</si>
  <si>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</si>
  <si>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</si>
  <si>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</si>
  <si>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</si>
  <si>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</si>
  <si>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</si>
  <si>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</si>
  <si>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</si>
  <si>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</si>
  <si>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</si>
  <si>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</si>
  <si>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</si>
  <si>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</si>
  <si>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</si>
  <si>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</si>
  <si>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</si>
  <si>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</si>
  <si>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</si>
  <si>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</si>
  <si>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</si>
  <si>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</si>
  <si>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</si>
  <si>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</si>
  <si>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</si>
  <si>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</si>
  <si>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</si>
  <si>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</si>
  <si>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</si>
  <si>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</si>
  <si>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</si>
  <si>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</si>
  <si>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</si>
  <si>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</si>
  <si>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</si>
  <si>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</si>
  <si>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</si>
  <si>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</si>
  <si>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</si>
  <si>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</si>
  <si>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</si>
  <si>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</si>
  <si>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</si>
  <si>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</si>
  <si>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</si>
  <si>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</si>
  <si>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</si>
  <si>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</si>
  <si>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</si>
  <si>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</si>
  <si>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</si>
  <si>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</si>
  <si>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</si>
  <si>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</si>
  <si>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</si>
  <si>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</si>
  <si>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</si>
  <si>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</si>
  <si>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</si>
  <si>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</si>
  <si>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</si>
  <si>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</si>
  <si>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</si>
  <si>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</si>
  <si>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</si>
  <si>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</si>
  <si>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</si>
  <si>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</si>
  <si>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</si>
  <si>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</si>
  <si>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</si>
  <si>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</si>
  <si>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</si>
  <si>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</si>
  <si>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</si>
  <si>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</si>
  <si>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</si>
  <si>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</si>
  <si>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</si>
  <si>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</si>
  <si>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</si>
  <si>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</si>
  <si>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</si>
  <si>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</si>
  <si>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</si>
  <si>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</si>
  <si>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</si>
  <si>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</si>
  <si>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</si>
  <si>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</si>
  <si>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</si>
  <si>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</si>
  <si>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</si>
  <si>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</si>
  <si>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</si>
  <si>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</si>
  <si>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</si>
  <si>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</si>
  <si>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</si>
  <si>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</si>
  <si>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</si>
  <si>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</si>
  <si>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</si>
  <si>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</si>
  <si>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</si>
  <si>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</si>
  <si>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</si>
  <si>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</si>
  <si>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</si>
  <si>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</si>
  <si>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</si>
  <si>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</si>
  <si>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</si>
  <si>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</si>
  <si>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</si>
  <si>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</si>
  <si>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</si>
  <si>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</si>
  <si>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</si>
  <si>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</si>
  <si>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</si>
  <si>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</si>
  <si>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</si>
  <si>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</si>
  <si>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</si>
  <si>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</si>
  <si>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</si>
  <si>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</si>
  <si>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</si>
  <si>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</si>
  <si>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</si>
  <si>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</si>
  <si>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</si>
  <si>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</si>
  <si>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</si>
  <si>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</si>
  <si>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</si>
  <si>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</si>
  <si>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</si>
  <si>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</si>
  <si>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</si>
  <si>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</si>
  <si>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</si>
  <si>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</si>
  <si>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</si>
  <si>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</si>
  <si>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</si>
  <si>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</si>
  <si>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</si>
  <si>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</si>
  <si>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</si>
  <si>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</si>
  <si>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</si>
  <si>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</si>
  <si>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</si>
  <si>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</si>
  <si>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</si>
  <si>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</si>
  <si>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</si>
  <si>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</si>
  <si>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</si>
  <si>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</si>
  <si>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</si>
  <si>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</si>
  <si>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</si>
  <si>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</si>
  <si>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</si>
  <si>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</si>
  <si>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</si>
  <si>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</si>
  <si>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</si>
  <si>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</si>
  <si>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</si>
  <si>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</si>
  <si>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</si>
  <si>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</si>
  <si>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</si>
  <si>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</si>
  <si>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</si>
  <si>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</si>
  <si>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</si>
  <si>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</si>
  <si>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</si>
  <si>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</si>
  <si>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</si>
  <si>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</si>
  <si>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</si>
  <si>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</si>
  <si>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</si>
  <si>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</si>
  <si>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</si>
  <si>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</si>
  <si>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</si>
  <si>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</si>
  <si>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</si>
  <si>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</si>
  <si>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</si>
  <si>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</si>
  <si>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</si>
  <si>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</si>
  <si>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</si>
  <si>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</si>
  <si>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</si>
  <si>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</si>
  <si>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</si>
  <si>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</si>
  <si>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</si>
  <si>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</si>
  <si>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</si>
  <si>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</si>
  <si>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</si>
  <si>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</si>
  <si>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</si>
  <si>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</si>
  <si>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</si>
  <si>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</si>
  <si>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</si>
  <si>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</si>
  <si>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</si>
  <si>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</si>
  <si>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</si>
  <si>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</si>
  <si>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</si>
  <si>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</si>
  <si>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</si>
  <si>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</si>
  <si>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</si>
  <si>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</si>
  <si>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</si>
  <si>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</si>
  <si>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</si>
  <si>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</si>
  <si>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</si>
  <si>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</si>
  <si>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</si>
  <si>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</si>
  <si>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</si>
  <si>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</si>
  <si>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</si>
  <si>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</si>
  <si>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</si>
  <si>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</si>
  <si>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</si>
  <si>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</si>
  <si>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</si>
  <si>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</si>
  <si>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</si>
  <si>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</si>
  <si>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</si>
  <si>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</si>
  <si>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</si>
  <si>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</si>
  <si>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</si>
  <si>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</si>
  <si>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</si>
  <si>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</si>
  <si>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</si>
  <si>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</si>
  <si>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</si>
  <si>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</si>
  <si>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</si>
  <si>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</si>
  <si>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</si>
  <si>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</si>
  <si>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</si>
  <si>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</si>
  <si>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</si>
  <si>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</si>
  <si>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</si>
  <si>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</si>
  <si>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</si>
  <si>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</si>
  <si>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</si>
  <si>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</si>
  <si>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</si>
  <si>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</si>
  <si>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</si>
  <si>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</si>
  <si>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</si>
  <si>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</si>
  <si>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</si>
  <si>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</si>
  <si>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</si>
  <si>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</si>
  <si>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</si>
  <si>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</si>
  <si>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</si>
  <si>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</si>
  <si>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</si>
  <si>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</si>
  <si>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</si>
  <si>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</si>
  <si>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</si>
  <si>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</si>
  <si>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</si>
  <si>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</si>
  <si>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</si>
  <si>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</si>
  <si>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</si>
  <si>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</si>
  <si>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</si>
  <si>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</si>
  <si>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</si>
  <si>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</si>
  <si>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</si>
  <si>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</si>
  <si>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</si>
  <si>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</si>
  <si>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</si>
  <si>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</si>
  <si>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</si>
  <si>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</si>
  <si>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</si>
  <si>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</si>
  <si>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</si>
  <si>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</si>
  <si>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</si>
  <si>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</si>
  <si>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</si>
  <si>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</si>
  <si>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</si>
  <si>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</si>
  <si>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</si>
  <si>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</si>
  <si>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</si>
  <si>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</si>
  <si>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</si>
  <si>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</si>
  <si>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</si>
  <si>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</si>
  <si>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</si>
  <si>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</si>
  <si>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</si>
  <si>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</si>
  <si>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</si>
  <si>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</si>
  <si>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</si>
  <si>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</si>
  <si>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</si>
  <si>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</si>
  <si>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</si>
  <si>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</si>
  <si>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</si>
  <si>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</si>
  <si>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</si>
  <si>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</si>
  <si>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</si>
  <si>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</si>
  <si>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</si>
  <si>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</si>
  <si>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</si>
  <si>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</si>
  <si>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</si>
  <si>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</si>
  <si>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</si>
  <si>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</si>
  <si>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</si>
  <si>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</si>
  <si>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</si>
  <si>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</si>
  <si>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</si>
  <si>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</si>
  <si>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</si>
  <si>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</si>
  <si>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</si>
  <si>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</si>
  <si>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</si>
  <si>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</si>
  <si>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</si>
  <si>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</si>
  <si>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</si>
  <si>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</si>
  <si>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</si>
  <si>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</si>
  <si>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</si>
  <si>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</si>
  <si>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</si>
  <si>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</si>
  <si>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</si>
  <si>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</si>
  <si>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</si>
  <si>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</si>
  <si>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</si>
  <si>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</si>
  <si>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</si>
  <si>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</si>
  <si>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</si>
  <si>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</si>
  <si>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</si>
  <si>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</si>
  <si>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</si>
  <si>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</si>
  <si>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</si>
  <si>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</si>
  <si>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</si>
  <si>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</si>
  <si>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</si>
  <si>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</si>
  <si>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</si>
  <si>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</si>
  <si>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</si>
  <si>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</si>
  <si>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</si>
  <si>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</si>
  <si>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</si>
  <si>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</si>
  <si>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</si>
  <si>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</si>
  <si>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</si>
  <si>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</si>
  <si>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</si>
  <si>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</si>
  <si>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</si>
  <si>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</si>
  <si>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</si>
  <si>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</si>
  <si>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</si>
  <si>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</si>
  <si>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</si>
  <si>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</si>
  <si>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</si>
  <si>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</si>
  <si>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</si>
  <si>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</si>
  <si>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</si>
  <si>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</si>
  <si>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</si>
  <si>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</si>
  <si>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</si>
  <si>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</si>
  <si>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</si>
  <si>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</si>
  <si>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</si>
  <si>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</si>
  <si>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</si>
  <si>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</si>
  <si>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</si>
  <si>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</si>
  <si>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</si>
  <si>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</si>
  <si>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</si>
  <si>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</si>
  <si>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</si>
  <si>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</si>
  <si>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</si>
  <si>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</si>
  <si>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</si>
  <si>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</si>
  <si>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</si>
  <si>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</si>
  <si>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</si>
  <si>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</si>
  <si>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</si>
  <si>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</si>
  <si>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</si>
  <si>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</si>
  <si>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</si>
  <si>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</si>
  <si>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</si>
  <si>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</si>
  <si>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</si>
  <si>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</si>
  <si>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</si>
  <si>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</si>
  <si>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</si>
  <si>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</si>
  <si>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</si>
  <si>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</si>
  <si>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</si>
  <si>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</si>
  <si>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</si>
  <si>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</si>
  <si>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</si>
  <si>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</si>
  <si>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</si>
  <si>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</si>
  <si>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</si>
  <si>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</si>
  <si>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</si>
  <si>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</si>
  <si>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</si>
  <si>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</si>
  <si>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</si>
  <si>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</si>
  <si>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</si>
  <si>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</si>
  <si>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</si>
  <si>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</si>
  <si>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</si>
  <si>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</si>
  <si>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</si>
  <si>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</si>
  <si>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</si>
  <si>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</si>
  <si>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</si>
  <si>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</si>
  <si>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</si>
  <si>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</si>
  <si>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</si>
  <si>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</si>
  <si>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</si>
  <si>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</si>
  <si>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</si>
  <si>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</si>
  <si>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</si>
  <si>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</si>
  <si>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</si>
  <si>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</si>
  <si>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</si>
  <si>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</si>
  <si>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</si>
  <si>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</si>
  <si>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</si>
  <si>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</si>
  <si>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</si>
  <si>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</si>
  <si>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</si>
  <si>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</si>
  <si>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</si>
  <si>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</si>
  <si>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</si>
  <si>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</si>
  <si>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</si>
  <si>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</si>
  <si>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</si>
  <si>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</si>
  <si>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</si>
  <si>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</si>
  <si>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</si>
  <si>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</si>
  <si>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</si>
  <si>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</si>
  <si>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</si>
  <si>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</si>
  <si>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</si>
  <si>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</si>
  <si>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</si>
  <si>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</si>
  <si>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</si>
  <si>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</si>
  <si>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</si>
  <si>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</si>
  <si>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</si>
  <si>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</si>
  <si>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</si>
  <si>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</si>
  <si>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</si>
  <si>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</si>
  <si>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</si>
  <si>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</si>
  <si>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</si>
  <si>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</si>
  <si>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</si>
  <si>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</si>
  <si>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</si>
  <si>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</si>
  <si>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</si>
  <si>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</si>
  <si>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</si>
  <si>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</si>
  <si>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</si>
  <si>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</si>
  <si>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</si>
  <si>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</si>
  <si>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</si>
  <si>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</si>
  <si>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</si>
  <si>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</si>
  <si>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</si>
  <si>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</si>
  <si>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</si>
  <si>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</si>
  <si>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</si>
  <si>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</si>
  <si>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</si>
  <si>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</si>
  <si>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</si>
  <si>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</si>
  <si>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</si>
  <si>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</si>
  <si>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</si>
  <si>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</si>
  <si>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</si>
  <si>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</si>
  <si>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</si>
  <si>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</si>
  <si>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</si>
  <si>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</si>
  <si>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</si>
  <si>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</si>
  <si>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</si>
  <si>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</si>
  <si>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</si>
  <si>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</si>
  <si>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</si>
  <si>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</si>
  <si>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</si>
  <si>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</si>
  <si>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</si>
  <si>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</si>
  <si>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</si>
  <si>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</si>
  <si>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</si>
  <si>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</si>
  <si>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</si>
  <si>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</si>
  <si>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</si>
  <si>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</si>
  <si>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</si>
  <si>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</si>
  <si>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</si>
  <si>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</si>
  <si>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</si>
  <si>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</si>
  <si>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</si>
  <si>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</si>
  <si>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</si>
  <si>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</si>
  <si>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</si>
  <si>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</si>
  <si>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</si>
  <si>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</si>
  <si>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</si>
  <si>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</si>
  <si>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</si>
  <si>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</si>
  <si>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</si>
  <si>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</si>
  <si>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</si>
  <si>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</si>
  <si>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</si>
  <si>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</si>
  <si>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</si>
  <si>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</si>
  <si>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</si>
  <si>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</si>
  <si>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</si>
  <si>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</si>
  <si>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</si>
  <si>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</si>
  <si>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</si>
  <si>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</si>
  <si>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</si>
  <si>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</si>
  <si>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</si>
  <si>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</si>
  <si>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</si>
  <si>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</si>
  <si>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</si>
  <si>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</si>
  <si>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</si>
  <si>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</si>
  <si>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</si>
  <si>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</si>
  <si>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</si>
  <si>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</si>
  <si>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</si>
  <si>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</si>
  <si>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</si>
  <si>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</si>
  <si>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</si>
  <si>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</si>
  <si>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</si>
  <si>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</si>
  <si>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</si>
  <si>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</si>
  <si>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</si>
  <si>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</si>
  <si>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</si>
  <si>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</si>
  <si>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</si>
  <si>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</si>
  <si>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</si>
  <si>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</si>
  <si>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</si>
  <si>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</si>
  <si>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</si>
  <si>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</si>
  <si>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</si>
  <si>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</si>
  <si>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</si>
  <si>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</si>
  <si>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</si>
  <si>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</si>
  <si>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</si>
  <si>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</si>
  <si>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</si>
  <si>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</si>
  <si>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</si>
  <si>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</si>
  <si>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</si>
  <si>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</si>
  <si>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</si>
  <si>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</si>
  <si>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</si>
  <si>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</si>
  <si>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</si>
  <si>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</si>
  <si>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</si>
  <si>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</si>
  <si>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</si>
  <si>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</si>
  <si>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</si>
  <si>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</si>
  <si>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</si>
  <si>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</si>
  <si>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</si>
  <si>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</si>
  <si>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</si>
  <si>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</si>
  <si>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</si>
  <si>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</si>
  <si>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</si>
  <si>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</si>
  <si>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</si>
  <si>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</si>
  <si>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</si>
  <si>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</si>
  <si>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</si>
  <si>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</si>
  <si>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</si>
  <si>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</si>
  <si>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</si>
  <si>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</si>
  <si>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</si>
  <si>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</si>
  <si>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</si>
  <si>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</si>
  <si>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</si>
  <si>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</si>
  <si>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</si>
  <si>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</si>
  <si>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</si>
  <si>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</si>
  <si>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</si>
  <si>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</si>
  <si>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</si>
  <si>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</si>
  <si>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</si>
  <si>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</si>
  <si>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</si>
  <si>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</si>
  <si>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</si>
  <si>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</si>
  <si>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</si>
  <si>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</si>
  <si>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</si>
  <si>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</si>
  <si>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</si>
  <si>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</si>
  <si>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</si>
  <si>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</si>
  <si>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</si>
  <si>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</si>
  <si>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</si>
  <si>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</si>
  <si>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</si>
  <si>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</si>
  <si>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</si>
  <si>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</si>
  <si>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</si>
  <si>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</si>
  <si>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</si>
  <si>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</si>
  <si>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</si>
  <si>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</si>
  <si>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</si>
  <si>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</si>
  <si>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</si>
  <si>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</si>
  <si>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</si>
  <si>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</si>
  <si>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</si>
  <si>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</si>
  <si>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</si>
  <si>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</si>
  <si>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</si>
  <si>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</si>
  <si>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</si>
  <si>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</si>
  <si>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</si>
  <si>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</si>
  <si>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</si>
  <si>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</si>
  <si>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</si>
  <si>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</si>
  <si>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</si>
  <si>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</si>
  <si>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</si>
  <si>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</si>
  <si>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</si>
  <si>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</si>
  <si>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</si>
  <si>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</si>
  <si>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</si>
  <si>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</si>
  <si>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</si>
  <si>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</si>
  <si>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</si>
  <si>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</si>
  <si>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</si>
  <si>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</si>
  <si>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</si>
  <si>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</si>
  <si>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</si>
  <si>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</si>
  <si>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</si>
  <si>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</si>
  <si>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</si>
  <si>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</si>
  <si>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</si>
  <si>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</si>
  <si>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</si>
  <si>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</si>
  <si>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</si>
  <si>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</si>
  <si>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</si>
  <si>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</si>
  <si>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</si>
  <si>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</si>
  <si>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</si>
  <si>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</si>
  <si>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</si>
  <si>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</si>
  <si>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</si>
  <si>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</si>
  <si>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</si>
  <si>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</si>
  <si>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</si>
  <si>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</si>
  <si>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</si>
  <si>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</si>
  <si>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</si>
  <si>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</si>
  <si>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</si>
  <si>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</si>
  <si>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</si>
  <si>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</si>
  <si>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</si>
  <si>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</si>
  <si>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</si>
  <si>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</si>
  <si>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</si>
  <si>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</si>
  <si>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</si>
  <si>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</si>
  <si>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</si>
  <si>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</si>
  <si>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</si>
  <si>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</si>
  <si>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</si>
  <si>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</si>
  <si>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</si>
  <si>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</si>
  <si>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</si>
  <si>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</si>
  <si>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</si>
  <si>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</si>
  <si>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</si>
  <si>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</si>
  <si>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</si>
  <si>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</si>
  <si>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</si>
  <si>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</si>
  <si>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</si>
  <si>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</si>
  <si>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</si>
  <si>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</si>
  <si>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</si>
  <si>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</si>
  <si>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</si>
  <si>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</si>
  <si>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</si>
  <si>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</si>
  <si>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</si>
  <si>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</si>
  <si>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</si>
  <si>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</si>
  <si>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</si>
  <si>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</si>
  <si>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</si>
  <si>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</si>
  <si>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</si>
  <si>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</si>
  <si>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</si>
  <si>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</si>
  <si>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</si>
  <si>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</si>
  <si>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</si>
  <si>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</si>
  <si>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</si>
  <si>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</si>
  <si>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</si>
  <si>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</si>
  <si>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</si>
  <si>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</si>
  <si>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</si>
  <si>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</si>
  <si>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</si>
  <si>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</si>
  <si>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</si>
  <si>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</si>
  <si>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</si>
  <si>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</si>
  <si>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</si>
  <si>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</si>
  <si>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</si>
  <si>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</si>
  <si>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</si>
  <si>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</si>
  <si>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</si>
  <si>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</si>
  <si>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</si>
  <si>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</si>
  <si>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</si>
  <si>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</si>
  <si>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</si>
  <si>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</si>
  <si>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</si>
  <si>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</si>
  <si>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</si>
  <si>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</si>
  <si>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</si>
  <si>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</si>
  <si>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</si>
  <si>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</si>
  <si>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</si>
  <si>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</si>
  <si>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</si>
  <si>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</si>
  <si>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</si>
  <si>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</si>
  <si>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</si>
  <si>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</si>
  <si>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</si>
  <si>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</si>
  <si>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</si>
  <si>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</si>
  <si>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</si>
  <si>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</si>
  <si>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</si>
  <si>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</si>
  <si>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</si>
  <si>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</si>
  <si>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</si>
  <si>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</si>
  <si>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</si>
  <si>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</si>
  <si>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</si>
  <si>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</si>
  <si>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</si>
  <si>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</si>
  <si>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</si>
  <si>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</si>
  <si>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</si>
  <si>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</si>
  <si>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</si>
  <si>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</si>
  <si>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</si>
  <si>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</si>
  <si>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</si>
  <si>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</si>
  <si>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</si>
  <si>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</si>
  <si>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</si>
  <si>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</si>
  <si>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</si>
  <si>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</si>
  <si>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</si>
  <si>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</si>
  <si>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</si>
  <si>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</si>
  <si>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</si>
  <si>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</si>
  <si>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</si>
  <si>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</si>
  <si>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</si>
  <si>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</si>
  <si>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</si>
  <si>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</si>
  <si>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</si>
  <si>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</si>
  <si>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</si>
  <si>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</si>
  <si>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</si>
  <si>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</si>
  <si>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</si>
  <si>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</si>
  <si>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</si>
  <si>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</si>
  <si>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</si>
  <si>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</si>
  <si>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</si>
  <si>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</si>
  <si>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</si>
  <si>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</si>
  <si>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</si>
  <si>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</si>
  <si>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</si>
  <si>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</si>
  <si>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</si>
  <si>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</si>
  <si>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</si>
  <si>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</si>
  <si>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</si>
  <si>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</si>
  <si>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</si>
  <si>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</si>
  <si>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</si>
  <si>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</si>
  <si>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</si>
  <si>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</si>
  <si>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</si>
  <si>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</si>
  <si>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</si>
  <si>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</si>
  <si>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</si>
  <si>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</si>
  <si>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</si>
  <si>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</si>
  <si>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</si>
  <si>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</si>
  <si>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</si>
  <si>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</si>
  <si>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</si>
  <si>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</si>
  <si>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</si>
  <si>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</si>
  <si>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</si>
  <si>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</si>
  <si>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</si>
  <si>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</si>
  <si>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</si>
  <si>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</si>
  <si>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</si>
  <si>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</si>
  <si>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</si>
  <si>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</si>
  <si>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</si>
  <si>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</si>
  <si>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</si>
  <si>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</si>
  <si>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</si>
  <si>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</si>
  <si>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</si>
  <si>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</si>
  <si>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</si>
  <si>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</si>
  <si>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</si>
  <si>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</si>
  <si>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</si>
  <si>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</si>
  <si>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</si>
  <si>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</si>
  <si>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</si>
  <si>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</si>
  <si>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</si>
  <si>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</si>
  <si>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</si>
  <si>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</si>
  <si>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</si>
  <si>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</si>
  <si>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</si>
  <si>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</si>
  <si>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</si>
  <si>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</si>
  <si>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</si>
  <si>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</si>
  <si>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</si>
  <si>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</si>
  <si>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</si>
  <si>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</si>
  <si>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</si>
  <si>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</si>
  <si>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</si>
  <si>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</si>
  <si>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</si>
  <si>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</si>
  <si>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</si>
  <si>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</si>
  <si>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</si>
  <si>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</si>
  <si>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</si>
  <si>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</si>
  <si>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</si>
  <si>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</si>
  <si>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</si>
  <si>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</si>
  <si>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</si>
  <si>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</si>
  <si>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</si>
  <si>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</si>
  <si>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</si>
  <si>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</si>
  <si>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</si>
  <si>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</si>
  <si>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</si>
  <si>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</si>
  <si>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</si>
  <si>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</si>
  <si>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</si>
  <si>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</si>
  <si>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</si>
  <si>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</si>
  <si>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</si>
  <si>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</si>
  <si>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</si>
  <si>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</si>
  <si>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</si>
  <si>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</si>
  <si>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</si>
  <si>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</si>
  <si>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</si>
  <si>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</si>
  <si>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</si>
  <si>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</si>
  <si>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</si>
  <si>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</si>
  <si>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</si>
  <si>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</si>
  <si>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</si>
  <si>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</si>
  <si>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</si>
  <si>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</si>
  <si>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</si>
  <si>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</si>
  <si>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</si>
  <si>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</si>
  <si>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</si>
  <si>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</si>
  <si>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</si>
  <si>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</si>
  <si>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</si>
  <si>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</si>
  <si>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</si>
  <si>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</si>
  <si>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</si>
  <si>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</si>
  <si>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</si>
  <si>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</si>
  <si>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</si>
  <si>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</si>
  <si>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</si>
  <si>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</si>
  <si>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</si>
  <si>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</si>
  <si>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</si>
  <si>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</si>
  <si>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</si>
  <si>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</si>
  <si>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</si>
  <si>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</si>
  <si>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</si>
  <si>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</si>
  <si>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</si>
  <si>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</si>
  <si>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</si>
  <si>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</si>
  <si>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</si>
  <si>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</si>
  <si>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</si>
  <si>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</si>
  <si>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</si>
  <si>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</si>
  <si>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</si>
  <si>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</si>
  <si>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</si>
  <si>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</si>
  <si>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</si>
  <si>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</si>
  <si>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</si>
  <si>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</si>
  <si>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</si>
  <si>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</si>
  <si>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</si>
  <si>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</si>
  <si>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</si>
  <si>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</si>
  <si>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</si>
  <si>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</si>
  <si>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</si>
  <si>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</si>
  <si>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</si>
  <si>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</si>
  <si>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</si>
  <si>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</si>
  <si>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</si>
  <si>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</si>
  <si>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</si>
  <si>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</si>
  <si>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</si>
  <si>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</si>
  <si>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</si>
  <si>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</si>
  <si>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</si>
  <si>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</si>
  <si>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</si>
  <si>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</si>
  <si>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</si>
  <si>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</si>
  <si>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</si>
  <si>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</si>
  <si>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</si>
  <si>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</si>
  <si>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</si>
  <si>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</si>
  <si>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</si>
  <si>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</si>
  <si>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</si>
  <si>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</si>
  <si>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</si>
  <si>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</si>
  <si>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</si>
  <si>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</si>
  <si>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</si>
  <si>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</si>
  <si>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</si>
  <si>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</si>
  <si>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</si>
  <si>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</si>
  <si>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</si>
  <si>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</si>
  <si>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</si>
  <si>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</si>
  <si>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</si>
  <si>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</si>
  <si>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</si>
  <si>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</si>
  <si>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</si>
  <si>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</si>
  <si>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</si>
  <si>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</si>
  <si>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</si>
  <si>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</si>
  <si>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</si>
  <si>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</si>
  <si>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</si>
  <si>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</si>
  <si>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</si>
  <si>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</si>
  <si>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</si>
  <si>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</si>
  <si>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</si>
  <si>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</si>
  <si>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</si>
  <si>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</si>
  <si>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</si>
  <si>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</si>
  <si>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</si>
  <si>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</si>
  <si>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</si>
  <si>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</si>
  <si>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</si>
  <si>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</si>
  <si>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</si>
  <si>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</si>
  <si>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</si>
  <si>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</si>
  <si>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</si>
  <si>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</si>
  <si>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</si>
  <si>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</si>
  <si>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</si>
  <si>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</si>
  <si>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</si>
  <si>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</si>
  <si>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</si>
  <si>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</si>
  <si>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</si>
  <si>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</si>
  <si>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</si>
  <si>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</si>
  <si>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</si>
  <si>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</si>
  <si>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</si>
  <si>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</si>
  <si>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</si>
  <si>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</si>
  <si>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</si>
  <si>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</si>
  <si>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</si>
  <si>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</si>
  <si>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</si>
  <si>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</si>
  <si>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</si>
  <si>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</si>
  <si>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</si>
  <si>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</si>
  <si>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</si>
  <si>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</si>
  <si>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</si>
  <si>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</si>
  <si>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</si>
  <si>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</si>
  <si>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</si>
  <si>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</si>
  <si>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</si>
  <si>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</si>
  <si>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</si>
  <si>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</si>
  <si>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</si>
  <si>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</si>
  <si>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</si>
  <si>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</si>
  <si>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</si>
  <si>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</si>
  <si>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</si>
  <si>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</si>
  <si>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</si>
  <si>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</si>
  <si>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</si>
  <si>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</si>
  <si>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</si>
  <si>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</si>
  <si>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</si>
  <si>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</si>
  <si>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</si>
  <si>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</si>
  <si>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</si>
  <si>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</si>
  <si>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</si>
  <si>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</si>
  <si>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</si>
  <si>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</si>
  <si>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</si>
  <si>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</si>
  <si>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</si>
  <si>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</si>
  <si>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</si>
  <si>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</si>
  <si>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</si>
  <si>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</si>
  <si>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</si>
  <si>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</si>
  <si>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</si>
  <si>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</si>
  <si>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</si>
  <si>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</si>
  <si>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</si>
  <si>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</si>
  <si>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</si>
  <si>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</si>
  <si>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</si>
  <si>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</si>
  <si>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</si>
  <si>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</si>
  <si>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</si>
  <si>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</si>
  <si>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</si>
  <si>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</si>
  <si>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</si>
  <si>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</si>
  <si>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</si>
  <si>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</si>
  <si>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</si>
  <si>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</si>
  <si>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</si>
  <si>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</si>
  <si>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</si>
  <si>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</si>
  <si>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</si>
  <si>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</si>
  <si>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</si>
  <si>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</si>
  <si>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</si>
  <si>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</si>
  <si>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</si>
  <si>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</si>
  <si>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</si>
  <si>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</si>
  <si>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</si>
  <si>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</si>
  <si>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</si>
  <si>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</si>
  <si>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</si>
  <si>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</si>
  <si>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</si>
  <si>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</si>
  <si>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</si>
  <si>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</si>
  <si>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</si>
  <si>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</si>
  <si>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</si>
  <si>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</si>
  <si>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</si>
  <si>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</si>
  <si>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</si>
  <si>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</si>
  <si>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</si>
  <si>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</si>
  <si>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</si>
  <si>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</si>
  <si>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</si>
  <si>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</si>
  <si>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</si>
  <si>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</si>
  <si>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</si>
  <si>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</si>
  <si>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</si>
  <si>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</si>
  <si>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</si>
  <si>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</si>
  <si>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</si>
  <si>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</si>
  <si>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</si>
  <si>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</si>
  <si>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</si>
  <si>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</si>
  <si>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</si>
  <si>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</si>
  <si>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</si>
  <si>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</si>
  <si>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</si>
  <si>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</si>
  <si>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</si>
  <si>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</si>
  <si>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</si>
  <si>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</si>
  <si>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</si>
  <si>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</si>
  <si>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</si>
  <si>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</si>
  <si>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</si>
  <si>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</si>
  <si>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</si>
  <si>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</si>
  <si>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</si>
  <si>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</si>
  <si>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</si>
  <si>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</si>
  <si>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</si>
  <si>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</si>
  <si>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</si>
  <si>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</si>
  <si>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</si>
  <si>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</si>
  <si>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</si>
  <si>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</si>
  <si>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</si>
  <si>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</si>
  <si>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</si>
  <si>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</si>
  <si>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</si>
  <si>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</si>
  <si>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</si>
  <si>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</si>
  <si>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</si>
  <si>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</si>
  <si>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</si>
  <si>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</si>
  <si>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</si>
  <si>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</si>
  <si>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</si>
  <si>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</si>
  <si>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</si>
  <si>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</si>
  <si>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</si>
  <si>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</si>
  <si>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</si>
  <si>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</si>
  <si>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</si>
  <si>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</si>
  <si>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</si>
  <si>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</si>
  <si>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</si>
  <si>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</si>
  <si>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</si>
  <si>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</si>
  <si>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</si>
  <si>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</si>
  <si>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</si>
  <si>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</si>
  <si>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</si>
  <si>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</si>
  <si>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</si>
  <si>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</si>
  <si>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</si>
  <si>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</si>
  <si>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</si>
  <si>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</si>
  <si>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</si>
  <si>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</si>
  <si>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</si>
  <si>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</si>
  <si>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</si>
  <si>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</si>
  <si>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</si>
  <si>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</si>
  <si>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</si>
  <si>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</si>
  <si>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</si>
  <si>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</si>
  <si>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</si>
  <si>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</si>
  <si>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</si>
  <si>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</si>
  <si>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</si>
  <si>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</si>
  <si>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</si>
  <si>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</si>
  <si>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</si>
  <si>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</si>
  <si>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</si>
  <si>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</si>
  <si>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</si>
  <si>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</si>
  <si>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</si>
  <si>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</si>
  <si>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</si>
  <si>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</si>
  <si>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</si>
  <si>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</si>
  <si>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</si>
  <si>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</si>
  <si>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</si>
  <si>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</si>
  <si>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</si>
  <si>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</si>
  <si>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</si>
  <si>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</si>
  <si>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</si>
  <si>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</si>
  <si>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</si>
  <si>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</si>
  <si>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</si>
  <si>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</si>
  <si>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</si>
  <si>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</si>
  <si>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</si>
  <si>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</si>
  <si>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</si>
  <si>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</si>
  <si>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</si>
  <si>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</si>
  <si>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</si>
  <si>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</si>
  <si>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</si>
  <si>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</si>
  <si>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</si>
  <si>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</si>
  <si>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</si>
  <si>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</si>
  <si>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</si>
  <si>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</si>
  <si>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</si>
  <si>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</si>
  <si>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</si>
  <si>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</si>
  <si>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</si>
  <si>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</si>
  <si>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</si>
  <si>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</si>
  <si>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</si>
  <si>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</si>
  <si>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</si>
  <si>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</si>
  <si>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</si>
  <si>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</si>
  <si>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</si>
  <si>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</si>
  <si>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</si>
  <si>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</si>
  <si>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</si>
  <si>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</si>
  <si>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</si>
  <si>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</si>
  <si>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</si>
  <si>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</si>
  <si>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</si>
  <si>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</si>
  <si>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</si>
  <si>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</si>
  <si>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</si>
  <si>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</si>
  <si>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</si>
  <si>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</si>
  <si>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</si>
  <si>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</si>
  <si>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</si>
  <si>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</si>
  <si>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</si>
  <si>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</si>
  <si>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</si>
  <si>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</si>
  <si>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</si>
  <si>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</si>
  <si>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</si>
  <si>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</si>
  <si>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</si>
  <si>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</si>
  <si>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</si>
  <si>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</si>
  <si>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</si>
  <si>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</si>
  <si>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</si>
  <si>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</si>
  <si>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</si>
  <si>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</si>
  <si>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</si>
  <si>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</si>
  <si>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</si>
  <si>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</si>
  <si>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</si>
  <si>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</si>
  <si>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</si>
  <si>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</si>
  <si>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</si>
  <si>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</si>
  <si>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</si>
  <si>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</si>
  <si>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</si>
  <si>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</si>
  <si>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</si>
  <si>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</si>
  <si>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</si>
  <si>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</si>
  <si>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</si>
  <si>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</si>
  <si>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</si>
  <si>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</si>
  <si>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</si>
  <si>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</si>
  <si>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</si>
  <si>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</si>
  <si>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</si>
  <si>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</si>
  <si>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</si>
  <si>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</si>
  <si>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</si>
  <si>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</si>
  <si>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</si>
  <si>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</si>
  <si>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</si>
  <si>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</si>
  <si>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</si>
  <si>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</si>
  <si>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</si>
  <si>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</si>
  <si>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</si>
  <si>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</si>
  <si>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</si>
  <si>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</si>
  <si>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</si>
  <si>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</si>
  <si>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</si>
  <si>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</si>
  <si>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</si>
  <si>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</si>
  <si>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</si>
  <si>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</si>
  <si>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</si>
  <si>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</si>
  <si>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</si>
  <si>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</si>
  <si>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</si>
  <si>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</si>
  <si>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</si>
  <si>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</si>
  <si>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</si>
  <si>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</si>
  <si>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</si>
  <si>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</si>
  <si>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</si>
  <si>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</si>
  <si>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</si>
  <si>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</si>
  <si>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</si>
  <si>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</si>
  <si>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</si>
  <si>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</si>
  <si>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</si>
  <si>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</si>
  <si>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</si>
  <si>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</si>
  <si>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</si>
  <si>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</si>
  <si>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</si>
  <si>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</si>
  <si>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</si>
  <si>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</si>
  <si>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</si>
  <si>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</si>
  <si>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</si>
  <si>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</si>
  <si>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</si>
  <si>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</si>
  <si>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</si>
  <si>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</si>
  <si>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</si>
  <si>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</si>
  <si>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</si>
  <si>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</si>
  <si>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</si>
  <si>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</si>
  <si>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</si>
  <si>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</si>
  <si>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</si>
  <si>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</si>
  <si>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</si>
  <si>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</si>
  <si>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</si>
  <si>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</si>
  <si>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</si>
  <si>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</si>
  <si>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</si>
  <si>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</si>
  <si>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</si>
  <si>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</si>
  <si>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</si>
  <si>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</si>
  <si>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</si>
  <si>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</si>
  <si>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</si>
  <si>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</si>
  <si>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</si>
  <si>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</si>
  <si>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</si>
  <si>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</si>
  <si>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</si>
  <si>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</si>
  <si>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</si>
  <si>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</si>
  <si>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</si>
  <si>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</si>
  <si>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</si>
  <si>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</si>
  <si>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</si>
  <si>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</si>
  <si>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</si>
  <si>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</si>
  <si>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</si>
  <si>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</si>
  <si>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</si>
  <si>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</si>
  <si>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</si>
  <si>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</si>
  <si>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</si>
  <si>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</si>
  <si>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</si>
  <si>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</si>
  <si>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</si>
  <si>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</si>
  <si>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</si>
  <si>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</si>
  <si>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</si>
  <si>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</si>
  <si>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</si>
  <si>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</si>
  <si>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</si>
  <si>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</si>
  <si>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</si>
  <si>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</si>
  <si>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</si>
  <si>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</si>
  <si>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</si>
  <si>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</si>
  <si>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</si>
  <si>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</si>
  <si>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</si>
  <si>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</si>
  <si>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</si>
  <si>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</si>
  <si>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</si>
  <si>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</si>
  <si>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</si>
  <si>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</si>
  <si>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</si>
  <si>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</si>
  <si>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</si>
  <si>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</si>
  <si>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</si>
  <si>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</si>
  <si>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</si>
  <si>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</si>
  <si>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</si>
  <si>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</si>
  <si>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</si>
  <si>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</si>
  <si>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</si>
  <si>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</si>
  <si>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</si>
  <si>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</si>
  <si>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</si>
  <si>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</si>
  <si>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</si>
  <si>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</si>
  <si>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</si>
  <si>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</si>
  <si>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</si>
  <si>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</si>
  <si>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</si>
  <si>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</si>
  <si>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</si>
  <si>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</si>
  <si>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</si>
  <si>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</si>
  <si>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</si>
  <si>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</si>
  <si>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</si>
  <si>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</si>
  <si>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</si>
  <si>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</si>
  <si>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</si>
  <si>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</si>
  <si>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</si>
  <si>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</si>
  <si>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</si>
  <si>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</si>
  <si>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</si>
  <si>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</si>
  <si>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</si>
  <si>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</si>
  <si>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</si>
  <si>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</si>
  <si>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</si>
  <si>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</si>
  <si>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</si>
  <si>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</si>
  <si>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</si>
  <si>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</si>
  <si>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</si>
  <si>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</si>
  <si>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</si>
  <si>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</si>
  <si>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</si>
  <si>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</si>
  <si>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</si>
  <si>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</si>
  <si>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</si>
  <si>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</si>
  <si>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</si>
  <si>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</si>
  <si>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</si>
  <si>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</si>
  <si>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</si>
  <si>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</si>
  <si>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</si>
  <si>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</si>
  <si>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</si>
  <si>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</si>
  <si>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</si>
  <si>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</si>
  <si>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</si>
  <si>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</si>
  <si>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</si>
  <si>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</si>
  <si>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</si>
  <si>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</si>
  <si>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</si>
  <si>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</si>
  <si>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</si>
  <si>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</si>
  <si>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</si>
  <si>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</si>
  <si>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</si>
  <si>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</si>
  <si>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</si>
  <si>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</si>
  <si>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</si>
  <si>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</si>
  <si>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</si>
  <si>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</si>
  <si>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</si>
  <si>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</si>
  <si>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</si>
  <si>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</si>
  <si>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</si>
  <si>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</si>
  <si>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</si>
  <si>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</si>
  <si>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</si>
  <si>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</si>
  <si>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</si>
  <si>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</si>
  <si>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</si>
  <si>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</si>
  <si>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</si>
  <si>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</si>
  <si>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</si>
  <si>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</si>
  <si>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</si>
  <si>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</si>
  <si>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</si>
  <si>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</si>
  <si>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</si>
  <si>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</si>
  <si>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</si>
  <si>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</si>
  <si>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</si>
  <si>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</si>
  <si>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</si>
  <si>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</si>
  <si>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</si>
  <si>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</si>
  <si>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</si>
  <si>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</si>
  <si>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</si>
  <si>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</si>
  <si>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</si>
  <si>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</si>
  <si>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</si>
  <si>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</si>
  <si>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</si>
  <si>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</si>
  <si>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</si>
  <si>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</si>
  <si>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</si>
  <si>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</si>
  <si>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</si>
  <si>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</si>
  <si>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</si>
  <si>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</si>
  <si>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</si>
  <si>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</si>
  <si>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</si>
  <si>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</si>
  <si>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</si>
  <si>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</si>
  <si>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</si>
  <si>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</si>
  <si>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</si>
  <si>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</si>
  <si>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</si>
  <si>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</si>
  <si>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</si>
  <si>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</si>
  <si>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</si>
  <si>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</si>
  <si>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</si>
  <si>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</si>
  <si>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</si>
  <si>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</si>
  <si>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</si>
  <si>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</si>
  <si>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</si>
  <si>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</si>
  <si>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</si>
  <si>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</si>
  <si>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</si>
  <si>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</si>
  <si>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</si>
  <si>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</si>
  <si>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</si>
  <si>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</si>
  <si>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</si>
  <si>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</si>
  <si>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</si>
  <si>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</si>
  <si>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</si>
  <si>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</si>
  <si>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</si>
  <si>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</si>
  <si>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</si>
  <si>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</si>
  <si>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</si>
  <si>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</si>
  <si>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</si>
  <si>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</si>
  <si>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</si>
  <si>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</si>
  <si>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</si>
  <si>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</si>
  <si>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</si>
  <si>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</si>
  <si>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</si>
  <si>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</si>
  <si>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</si>
  <si>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</si>
  <si>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</si>
  <si>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</si>
  <si>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</si>
  <si>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</si>
  <si>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</si>
  <si>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</si>
  <si>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</si>
  <si>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</si>
  <si>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</si>
  <si>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</si>
  <si>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</si>
  <si>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</si>
  <si>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</si>
  <si>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</si>
  <si>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</si>
  <si>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</si>
  <si>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</si>
  <si>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</si>
  <si>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</si>
  <si>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</si>
  <si>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</si>
  <si>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</si>
  <si>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</si>
  <si>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</si>
  <si>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</si>
  <si>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</si>
  <si>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</si>
  <si>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</si>
  <si>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</si>
  <si>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</si>
  <si>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</si>
  <si>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</si>
  <si>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</si>
  <si>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</si>
  <si>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</si>
  <si>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</si>
  <si>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</si>
  <si>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</si>
  <si>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</si>
  <si>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</si>
  <si>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</si>
  <si>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</si>
  <si>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</si>
  <si>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</si>
  <si>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</si>
  <si>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</si>
  <si>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</si>
  <si>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</si>
  <si>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</si>
  <si>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</si>
  <si>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</si>
  <si>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</si>
  <si>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</si>
  <si>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</si>
  <si>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</si>
  <si>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</si>
  <si>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</si>
  <si>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</si>
  <si>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</si>
  <si>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</si>
  <si>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</si>
  <si>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</si>
  <si>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</si>
  <si>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</si>
  <si>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</si>
  <si>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</si>
  <si>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</si>
  <si>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</si>
  <si>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</si>
  <si>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</si>
  <si>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</si>
  <si>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</si>
  <si>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</si>
  <si>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</si>
  <si>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</si>
  <si>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</si>
  <si>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</si>
  <si>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</si>
  <si>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</si>
  <si>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</si>
  <si>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</si>
  <si>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</si>
  <si>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</si>
  <si>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</si>
  <si>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</si>
  <si>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</si>
  <si>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</si>
  <si>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</si>
  <si>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</si>
  <si>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</si>
  <si>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</si>
  <si>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</si>
  <si>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</si>
  <si>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</si>
  <si>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</si>
  <si>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</si>
  <si>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</si>
  <si>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</si>
  <si>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</si>
  <si>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</si>
  <si>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</si>
  <si>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</si>
  <si>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</si>
  <si>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</si>
  <si>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</si>
  <si>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</si>
  <si>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</si>
  <si>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</si>
  <si>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</si>
  <si>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</si>
  <si>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</si>
  <si>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</si>
  <si>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</si>
  <si>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</si>
  <si>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</si>
  <si>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</si>
  <si>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</si>
  <si>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</si>
  <si>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</si>
  <si>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</si>
  <si>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</si>
  <si>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</si>
  <si>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</si>
  <si>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</si>
  <si>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</si>
  <si>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</si>
  <si>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</si>
  <si>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</si>
  <si>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</si>
  <si>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</si>
  <si>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</si>
  <si>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</si>
  <si>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</si>
  <si>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</si>
  <si>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</si>
  <si>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</si>
  <si>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</si>
  <si>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</si>
  <si>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</si>
  <si>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</si>
  <si>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</si>
  <si>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</si>
  <si>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</si>
  <si>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</si>
  <si>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</si>
  <si>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</si>
  <si>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</si>
  <si>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</si>
  <si>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</si>
  <si>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</si>
  <si>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</si>
  <si>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</si>
  <si>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</si>
  <si>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</si>
  <si>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</si>
  <si>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</si>
  <si>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</si>
  <si>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</si>
  <si>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</si>
  <si>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</si>
  <si>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</si>
  <si>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</si>
  <si>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</si>
  <si>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</si>
  <si>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</si>
  <si>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</si>
  <si>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</si>
  <si>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</si>
  <si>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</si>
  <si>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</si>
  <si>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</si>
  <si>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</si>
  <si>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</si>
  <si>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</si>
  <si>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</si>
  <si>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</si>
  <si>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</si>
  <si>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</si>
  <si>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</si>
  <si>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</si>
  <si>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</si>
  <si>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</si>
  <si>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</si>
  <si>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</si>
  <si>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</si>
  <si>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</si>
  <si>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</si>
  <si>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</si>
  <si>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</si>
  <si>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</si>
  <si>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</si>
  <si>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</si>
  <si>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</si>
  <si>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</si>
  <si>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</si>
  <si>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</si>
  <si>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</si>
  <si>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</si>
  <si>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</si>
  <si>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</si>
  <si>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</si>
  <si>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</si>
  <si>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</si>
  <si>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</si>
  <si>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</si>
  <si>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</si>
  <si>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</si>
  <si>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</si>
  <si>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</si>
  <si>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</si>
  <si>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</si>
  <si>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</si>
  <si>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</si>
  <si>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</si>
  <si>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</si>
  <si>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</si>
  <si>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</si>
  <si>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</si>
  <si>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</si>
  <si>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</si>
  <si>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</si>
  <si>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</si>
  <si>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</si>
  <si>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</si>
  <si>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</si>
  <si>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</si>
  <si>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</si>
  <si>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</si>
  <si>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</si>
  <si>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</si>
  <si>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</si>
  <si>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</si>
  <si>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</si>
  <si>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</si>
  <si>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</si>
  <si>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</si>
  <si>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</si>
  <si>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</si>
  <si>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</si>
  <si>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</si>
  <si>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</si>
  <si>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</si>
  <si>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</si>
  <si>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</si>
  <si>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</si>
  <si>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</si>
  <si>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</si>
  <si>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</si>
  <si>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</si>
  <si>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</si>
  <si>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</si>
  <si>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</si>
  <si>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</si>
  <si>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</si>
  <si>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</si>
  <si>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</si>
  <si>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</si>
  <si>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</si>
  <si>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</si>
  <si>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</si>
  <si>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</si>
  <si>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</si>
  <si>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</si>
  <si>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</si>
  <si>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</si>
  <si>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</si>
  <si>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</si>
  <si>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</si>
  <si>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</si>
  <si>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</si>
  <si>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</si>
  <si>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</si>
  <si>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</si>
  <si>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</si>
  <si>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</si>
  <si>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</si>
  <si>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</si>
  <si>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</si>
  <si>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</si>
  <si>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</si>
  <si>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</si>
  <si>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</si>
  <si>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</si>
  <si>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PCM-20251020-00001173</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</si>
  <si>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</si>
  <si>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</si>
  <si>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</si>
  <si>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</si>
  <si>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</si>
  <si>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</si>
  <si>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</si>
  <si>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</si>
  <si>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</si>
  <si>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</si>
  <si>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</si>
  <si>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</si>
  <si>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</si>
  <si>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</si>
  <si>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</si>
  <si>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</si>
  <si>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</si>
  <si>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</si>
  <si>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</si>
  <si>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</si>
  <si>
    <t>PCM-20251020-00001130</t>
  </si>
  <si>
    <t>ETA 30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</si>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</sst>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287.57212650463043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7.0768140046275221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45950.520552430557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45950.520552430557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45950.520552430557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45950.520552430557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45950.520552430557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45950.520552430557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45950.520552430557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45950.520552430557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45950.520552430557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45950.520552430557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45950.520552430557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45950.520552430557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45950.520552430557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45950.520552430557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45950.520552430557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45950.520552430557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45950.520552430557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45950.520552430557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45950.520552430557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45950.520552430557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45950.520552430557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45950.520552430557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45950.520552430557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45950.520552430557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45950.520552430557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45950.520552430557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45950.520552430557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45950.520552430557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45950.520552430557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45950.520552430557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45950.520552430557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45950.520552430557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45950.520552430557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45950.520552430557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45950.520552430557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45950.520552430557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45950.520552430557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45950.520552430557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45950.520552430557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45950.520552430557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45950.520552430557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45950.520552430557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45950.520552430557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45950.520552430557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45950.520552430557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45950.520552430557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45950.520552430557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45950.520552430557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45950.520552430557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45950.520552430557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45950.520552430557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45950.520552430557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45950.520552430557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45950.520552430557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45950.520552430557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45950.520552430557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45950.520552430557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45950.520552430557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45950.520552430557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45950.520552430557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45950.520552430557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45950.520552430557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45950.520552430557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45950.520552430557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45950.520552430557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45950.520552430557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45950.520552430557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45950.520552430557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45950.520552430557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45950.520552430557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45950.520552430557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45950.520552430557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45950.520552430557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45950.520552430557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45950.520552430557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45950.520552430557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45950.520552430557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45950.520552430557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45950.520552430557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45950.520552430557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45950.520552430557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45950.520552430557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45950.520552430557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45950.520552430557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45950.520552430557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45950.520552430557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45950.520552430557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45950.520552430557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45950.520552430557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45950.520552430557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45950.520552430557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45950.520552430557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143.79346909722517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125.5207144675951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6.0247769675916061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45950.520552430557</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18806</v>
      </c>
      <c r="E7" s="116" t="s">
        <v>39045</v>
      </c>
      <c r="F7" s="117"/>
      <c r="G7" s="118">
        <f ca="1">IFERROR(NOW()-F7,"-")</f>
        <v>45950.520552430557</v>
      </c>
      <c r="H7" s="117">
        <v>45950.510104166664</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45950.520552430557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45950.520552430557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45950.520552430557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45950.520552430557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45950.520552430557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45950.520552430557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45950.520552430557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45950.520552430557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45950.520552430557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45950.520552430557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45950.520552430557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45950.520552430557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45950.520552430557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45950.520552430557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45950.520552430557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45950.520552430557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45950.520552430557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45950.520552430557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45950.520552430557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45950.520552430557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45950.520552430557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45950.520552430557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45950.520552430557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45950.520552430557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45950.520552430557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45950.520552430557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45950.520552430557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45950.520552430557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45950.520552430557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45950.520552430557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45950.520552430557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45950.520552430557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45950.520552430557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45950.520552430557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45950.520552430557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45950.520552430557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45950.520552430557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45950.520552430557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45950.520552430557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45950.520552430557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45950.520552430557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45950.520552430557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45950.520552430557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45950.520552430557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45950.520552430557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45950.520552430557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45950.520552430557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45950.520552430557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45950.520552430557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45950.520552430557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45950.520552430557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45950.520552430557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45950.520552430557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45950.520552430557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45950.520552430557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45950.520552430557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45950.520552430557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45950.520552430557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45950.520552430557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45950.520552430557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45950.520552430557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45950.520552430557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45950.520552430557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45950.520552430557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45950.520552430557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45950.520552430557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45950.520552430557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45950.520552430557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45950.520552430557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45950.520552430557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45950.520552430557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45950.520552430557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45950.520552430557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45950.520552430557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45950.520552430557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45950.520552430557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45950.520552430557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45950.520552430557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45950.520552430557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45950.520552430557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45950.520552430557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45950.520552430557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45950.520552430557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45950.520552430557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45950.520552430557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45950.520552430557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45950.520552430557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45950.520552430557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45950.520552430557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45950.520552430557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45950.520552430557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45950.520552430557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45950.520552430557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45950.520552430557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45950.520552430557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45950.520552430557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45950.520552430557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45950.520552430557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45950.520552430557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45950.520552430557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45950.520552430557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45950.520552430557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45950.520552430557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45950.520552430557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45950.520552430557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45950.520552430557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45950.520552430557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45950.520552430557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45950.520552430557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45950.520552430557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45950.520552430557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45950.520552430557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45950.520552430557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45950.520552430557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45950.520552430557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45950.520552430557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45950.520552430557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45950.520552430557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45950.520552430557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45950.520552430557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45950.520552430557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45950.520552430557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45950.520552430557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45950.520552430557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45950.520552430557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45950.520552430557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45950.520552430557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45950.520552430557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45950.520552430557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45950.520552430557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45950.520552430557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45950.520552430557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45950.520552430557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45950.520552430557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45950.520552430557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45950.520552430557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45950.520552430557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45950.520552430557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45950.520552430557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45950.520552430557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45950.520552430557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45950.520552430557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45950.520552430557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45950.520552430557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45950.520552430557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45950.520552430557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45950.520552430557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45950.520552430557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45950.520552430557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45950.520552430557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45950.520552430557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45950.520552430557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45950.520552430557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45950.520552430557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45950.520552430557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45950.520552430557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45950.520552430557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45950.520552430557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45950.520552430557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45950.520552430557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45950.520552430557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45950.520552430557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45950.520552430557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45950.520552430557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45950.520552430557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45950.520552430557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45950.520552430557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45950.520552430557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45950.520552430557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45950.520552430557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45950.520552430557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45950.520552430557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45950.520552430557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45950.520552430557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45950.520552430557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45950.520552430557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45950.520552430557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45950.520552430557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45950.520552430557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45950.520552430557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45950.520552430557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45950.520552430557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45950.520552430557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45950.520552430557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45950.520552430557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45950.520552430557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45950.520552430557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45950.520552430557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45950.520552430557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45950.520552430557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45950.520552430557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45950.520552430557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45950.520552430557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45950.520552430557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45950.520552430557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45950.520552430557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45950.520552430557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45950.520552430557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45950.520552430557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45950.520552430557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45950.520552430557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45950.520552430557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45950.520552430557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45950.520552430557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45950.520552430557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45950.520552430557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45950.520552430557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45950.520552430557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45950.520552430557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45950.520552430557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45950.520552430557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45950.520552430557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45950.520552430557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45950.520552430557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45950.520552430557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45950.520552430557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45950.520552430557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45950.520552430557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45950.520552430557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45950.520552430557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45950.520552430557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45950.520552430557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45950.520552430557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45950.520552430557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45950.520552430557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45950.520552430557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45950.520552430557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45950.520552430557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45950.520552430557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45950.520552430557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45950.520552430557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45950.520552430557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45950.520552430557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45950.520552430557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45950.520552430557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45950.520552430557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45950.520552430557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45950.520552430557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45950.520552430557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45950.520552430557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45950.520552430557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45950.520552430557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45950.520552430557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45950.520552430557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45950.520552430557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45950.520552430557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45950.520552430557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45950.520552430557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45950.520552430557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45950.520552430557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45950.520552430557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45950.520552430557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45950.520552430557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45950.520552430557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45950.520552430557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45950.520552430557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45950.520552430557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45950.520552430557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45950.520552430557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45950.520552430557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45950.520552430557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45950.520552430557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45950.520552430557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45950.520552430557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45950.520552430557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45950.520552430557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45950.520552430557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45950.520552430557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45950.520552430557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45950.520552430557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45950.520552430557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45950.520552430557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45950.520552430557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45950.520552430557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45950.520552430557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45950.520552430557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45950.520552430557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45950.520552430557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45950.520552430557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45950.520552430557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45950.520552430557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45950.520552430557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45950.520552430557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45950.520552430557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45950.520552430557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45950.520552430557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45950.520552430557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45950.520552430557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45950.520552430557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45950.520552430557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45950.520552430557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45950.520552430557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45950.520552430557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45950.520552430557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45950.520552430557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45950.520552430557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45950.520552430557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45950.520552430557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45950.520552430557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45950.520552430557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45950.520552430557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45950.520552430557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45950.520552430557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45950.520552430557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45950.520552430557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45950.520552430557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45950.520552430557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45950.520552430557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45950.520552430557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45950.520552430557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45950.520552430557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45950.520552430557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45950.520552430557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45950.520552430557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45950.520552430557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45950.520552430557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45950.520552430557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45950.520552430557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45950.520552430557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45950.520552430557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45950.520552430557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45950.520552430557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45950.520552430557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45950.520552430557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45950.520552430557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45950.520552430557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45950.520552430557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45950.520552430557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45950.520552430557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45950.520552430557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45950.520552430557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45950.520552430557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45950.520552430557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45950.520552430557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45950.520552430557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45950.520552430557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45950.520552430557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45950.520552430557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45950.520552430557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45950.520552430557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45950.520552430557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45950.520552430557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45950.520552430557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45950.520552430557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45950.520552430557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45950.520552430557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45950.520552430557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45950.520552430557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45950.520552430557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45950.520552430557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45950.520552430557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45950.520552430557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45950.520552430557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45950.520552430557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45950.520552430557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45950.520552430557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45950.520552430557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45950.520552430557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45950.520552430557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45950.520552430557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45950.520552430557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45950.520552430557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45950.520552430557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45950.520552430557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45950.520552430557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45950.520552430557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45950.520552430557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45950.520552430557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45950.520552430557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45950.520552430557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45950.520552430557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45950.520552430557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45950.520552430557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45950.520552430557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45950.520552430557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45950.520552430557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45950.520552430557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45950.520552430557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45950.520552430557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45950.520552430557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45950.520552430557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45950.520552430557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45950.520552430557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45950.520552430557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45950.520552430557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45950.520552430557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45950.520552430557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45950.520552430557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45950.520552430557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45950.520552430557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45950.520552430557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45950.520552430557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45950.520552430557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45950.520552430557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45950.520552430557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45950.520552430557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45950.520552430557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45950.520552430557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45950.520552430557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45950.520552430557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45950.520552430557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45950.520552430557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45950.520552430557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45950.520552430557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45950.520552430557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45950.520552430557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45950.520552430557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45950.520552430557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45950.520552430557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45950.520552430557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45950.520552430557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45950.520552430557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45950.520552430557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45950.520552430557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45950.520552430557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45950.520552430557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45950.520552430557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45950.520552430557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45950.520552430557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45950.520552430557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45950.520552430557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45950.520552430557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45950.520552430557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45950.520552430557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45950.520552430557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45950.520552430557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45950.520552430557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45950.520552430557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45950.520552430557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45950.520552430557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45950.520552430557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45950.520552430557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45950.520552430557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45950.520552430557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45950.520552430557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45950.520552430557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45950.520552430557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45950.520552430557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45950.520552430557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45950.520552430557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45950.520552430557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45950.520552430557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45950.520552430557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45950.520552430557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45950.520552430557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45950.520552430557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45950.520552430557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45950.520552430557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45950.520552430557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45950.520552430557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45950.520552430557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45950.520552430557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45950.520552430557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45950.520552430557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45950.520552430557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45950.520552430557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45950.520552430557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45950.520552430557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45950.520552430557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45950.520552430557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45950.520552430557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45950.520552430557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45950.520552430557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45950.520552430557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45950.520552430557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45950.520552430557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45950.520552430557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45950.520552430557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45950.520552430557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45950.520552430557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45950.520552430557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45950.520552430557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45950.520552430557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45950.520552430557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45950.520552430557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45950.520552430557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45950.520552430557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45950.520552430557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45950.520552430557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45950.520552430557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45950.520552430557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45950.520552430557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45950.520552430557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45950.520552430557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45950.520552430557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45950.520552430557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45950.520552430557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45950.520552430557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45950.520552430557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45950.520552430557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45950.520552430557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45950.520552430557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45950.520552430557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45950.520552430557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45950.520552430557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45950.520552430557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45950.520552430557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45950.520552430557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45950.520552430557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45950.520552430557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45950.520552430557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45950.520552430557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45950.520552430557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45950.520552430557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45950.520552430557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45950.520552430557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45950.520552430557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45950.520552430557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45950.520552430557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45950.520552430557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45950.520552430557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45950.520552430557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45950.520552430557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45950.520552430557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45950.520552430557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45950.520552430557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45950.520552430557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45950.520552430557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45950.520552430557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45950.520552430557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45950.520552430557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45950.520552430557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45950.520552430557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45950.520552430557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45950.520552430557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45950.520552430557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45950.520552430557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45950.520552430557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45950.520552430557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45950.520552430557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45950.520552430557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45950.520552430557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45950.520552430557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45950.520552430557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45950.520552430557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45950.520552430557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45950.520552430557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45950.520552430557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45950.520552430557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45950.520552430557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45950.520552430557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45950.520552430557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45950.520552430557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45950.520552430557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45950.520552430557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45950.520552430557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45950.520552430557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45950.520552430557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45950.520552430557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45950.520552430557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45950.520552430557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45950.520552430557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45950.520552430557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45950.520552430557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45950.520552430557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45950.520552430557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45950.520552430557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45950.520552430557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45950.520552430557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45950.520552430557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45950.520552430557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45950.520552430557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45950.520552430557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45950.520552430557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45950.520552430557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45950.520552430557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45950.520552430557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45950.520552430557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45950.520552430557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45950.520552430557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45950.520552430557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45950.520552430557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45950.520552430557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45950.520552430557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45950.520552430557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45950.520552430557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45950.520552430557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45950.520552430557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45950.520552430557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45950.520552430557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45950.520552430557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45950.520552430557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45950.520552430557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45950.520552430557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45950.520552430557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45950.520552430557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45950.520552430557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45950.520552430557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45950.520552430557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45950.520552430557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45950.520552430557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45950.520552430557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45950.520552430557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45950.520552430557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45950.520552430557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45950.520552430557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45950.520552430557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45950.520552430557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45950.520552430557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45950.520552430557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45950.520552430557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45950.520552430557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45950.520552430557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45950.520552430557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45950.520552430557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45950.520552430557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45950.520552430557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45950.520552430557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45950.520552430557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45950.520552430557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45950.520552430557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45950.520552430557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45950.520552430557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45950.520552430557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45950.520552430557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45950.520552430557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45950.520552430557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45950.520552430557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45950.520552430557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45950.520552430557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45950.520552430557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45950.520552430557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45950.520552430557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45950.520552430557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45950.520552430557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45950.520552430557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45950.520552430557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45950.520552430557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45950.520552430557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45950.520552430557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45950.520552430557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45950.520552430557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45950.520552430557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45950.520552430557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45950.520552430557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45950.520552430557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45950.520552430557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45950.520552430557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45950.520552430557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45950.520552430557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45950.520552430557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45950.520552430557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45950.520552430557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45950.520552430557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45950.520552430557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45950.520552430557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45950.520552430557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45950.520552430557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45950.520552430557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45950.520552430557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45950.520552430557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45950.520552430557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45950.520552430557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45950.520552430557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45950.520552430557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45950.520552430557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45950.520552430557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45950.520552430557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45950.520552430557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45950.520552430557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45950.520552430557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45950.520552430557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45950.520552430557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45950.520552430557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45950.520552430557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45950.520552430557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45950.520552430557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45950.520552430557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45950.520552430557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45950.520552430557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45950.520552430557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45950.520552430557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45950.520552430557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45950.520552430557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45950.520552430557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45950.520552430557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45950.520552430557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45950.520552430557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45950.520552430557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45950.520552430557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45950.520552430557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45950.520552430557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45950.520552430557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45950.520552430557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45950.520552430557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45950.520552430557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45950.520552430557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45950.520552430557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45950.520552430557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45950.520552430557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45950.520552430557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45950.520552430557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45950.520552430557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45950.520552430557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45950.520552430557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45950.520552430557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45950.520552430557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45950.520552430557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45950.520552430557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45950.520552430557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45950.520552430557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45950.520552430557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45950.520552430557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45950.520552430557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45950.520552430557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45950.520552430557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45950.520552430557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45950.520552430557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45950.520552430557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45950.520552430557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45950.520552430557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45950.520552430557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45950.520552430557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45950.520552430557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45950.520552430557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45950.520552430557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45950.520552430557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45950.520552430557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45950.520552430557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45950.520552430557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45950.520552430557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45950.520552430557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45950.520552430557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45950.520552430557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45950.520552430557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45950.520552430557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45950.520552430557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45950.520552430557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45950.520552430557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45950.520552430557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45950.520552430557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45950.520552430557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45950.520552430557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45950.520552430557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45950.520552430557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45950.520552430557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45950.520552430557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45950.520552430557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45950.520552430557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45950.520552430557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45950.520552430557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45950.520552430557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45950.520552430557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45950.520552430557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45950.520552430557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45950.520552430557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45950.520552430557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45950.520552430557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45950.520552430557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45950.520552430557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45950.520552430557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45950.520552430557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45950.520552430557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45950.520552430557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45950.520552430557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45950.520552430557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45950.520552430557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45950.520552430557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45950.520552430557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45950.520552430557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45950.520552430557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45950.520552430557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45950.520552430557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45950.520552430557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45950.520552430557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45950.520552430557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45950.520552430557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45950.520552430557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45950.520552430557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45950.520552430557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45950.520552430557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45950.520552430557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45950.520552430557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45950.520552430557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45950.520552430557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45950.520552430557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45950.520552430557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45950.520552430557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45950.520552430557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45950.520552430557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45950.520552430557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45950.520552430557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45950.520552430557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45950.520552430557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45950.520552430557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45950.520552430557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45950.520552430557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45950.520552430557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45950.520552430557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45950.520552430557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45950.520552430557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45950.520552430557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45950.520552430557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45950.520552430557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45950.520552430557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45950.520552430557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45950.520552430557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45950.520552430557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45950.520552430557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45950.520552430557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45950.520552430557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45950.520552430557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45950.520552430557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45950.520552430557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45950.520552430557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45950.520552430557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45950.520552430557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45950.520552430557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45950.520552430557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45950.520552430557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45950.520552430557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45950.520552430557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45950.520552430557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45950.520552430557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45950.520552430557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45950.520552430557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45950.520552430557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45950.520552430557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45950.520552430557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45950.520552430557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45950.520552430557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45950.520552430557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45950.520552430557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45950.520552430557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45950.520552430557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45950.520552430557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45950.520552430557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45950.520552430557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45950.520552430557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45950.520552430557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45950.520552430557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45950.520552430557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45950.520552430557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45950.520552430557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45950.520552430557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45950.520552430557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45950.520552430557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45950.520552430557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45950.520552430557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45950.520552430557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45950.520552430557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45950.520552430557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45950.520552430557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45950.520552430557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45950.520552430557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45950.520552430557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45950.520552430557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45950.520552430557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45950.520552430557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45950.520552430557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45950.520552430557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45950.520552430557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45950.520552430557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45950.520552430557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45950.520552430557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45950.520552430557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45950.520552430557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45950.520552430557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45950.520552430557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45950.520552430557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45950.520552430557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45950.520552430557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45950.520552430557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45950.520552430557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45950.520552430557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45950.520552430557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45950.520552430557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45950.520552430557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45950.520552430557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45950.520552430557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45950.520552430557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45950.520552430557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45950.520552430557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45950.520552430557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45950.520552430557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45950.520552430557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45950.520552430557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45950.520552430557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45950.520552430557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45950.520552430557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45950.520552430557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45950.520552430557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45950.520552430557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45950.520552430557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45950.520552430557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45950.520552430557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45950.520552430557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45950.520552430557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45950.520552430557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45950.520552430557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45950.520552430557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45950.520552430557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45950.520552430557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45950.520552430557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45950.520552430557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45950.520552430557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45950.520552430557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45950.520552430557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45950.520552430557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45950.520552430557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45950.520552430557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45950.520552430557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45950.520552430557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45950.520552430557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45950.520552430557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45950.520552430557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45950.520552430557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45950.520552430557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45950.520552430557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45950.520552430557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45950.520552430557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45950.520552430557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45950.520552430557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45950.520552430557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45950.520552430557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45950.520552430557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45950.520552430557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45950.520552430557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45950.520552430557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45950.520552430557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45950.520552430557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45950.520552430557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45950.520552430557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45950.520552430557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45950.520552430557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45950.520552430557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45950.520552430557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45950.520552430557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45950.520552430557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45950.520552430557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45950.520552430557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45950.520552430557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45950.520552430557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45950.520552430557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45950.520552430557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45950.520552430557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45950.520552430557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45950.520552430557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45950.520552430557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45950.520552430557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45950.520552430557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45950.520552430557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45950.520552430557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45950.520552430557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45950.520552430557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45950.520552430557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45950.520552430557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45950.520552430557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45950.520552430557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45950.520552430557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45950.520552430557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45950.520552430557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45950.520552430557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45950.520552430557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45950.520552430557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45950.520552430557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45950.520552430557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45950.520552430557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45950.520552430557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45950.520552430557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45950.520552430557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45950.520552430557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45950.520552430557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45950.520552430557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45950.520552430557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45950.520552430557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45950.520552430557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45950.520552430557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45950.520552430557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45950.520552430557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45950.520552430557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45950.520552430557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45950.520552430557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45950.520552430557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45950.520552430557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45950.520552430557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45950.520552430557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45950.520552430557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45950.520552430557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45950.520552430557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45950.520552430557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45950.520552430557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45950.520552430557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45950.520552430557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45950.520552430557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45950.520552430557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45950.520552430557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45950.520552430557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45950.520552430557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45950.520552430557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45950.520552430557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45950.520552430557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45950.520552430557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45950.520552430557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45950.520552430557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45950.520552430557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45950.520552430557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45950.520552430557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45950.520552430557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45950.520552430557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45950.520552430557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45950.520552430557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45950.520552430557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45950.520552430557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45950.520552430557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45950.520552430557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45950.520552430557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45950.520552430557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45950.520552430557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45950.520552430557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45950.520552430557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45950.520552430557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45950.520552430557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45950.520552430557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45950.520552430557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45950.520552430557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45950.520552430557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45950.520552430557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45950.520552430557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45950.520552430557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45950.520552430557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45950.520552430557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45950.520552430557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45950.520552430557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45950.520552430557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45950.520552430557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45950.520552430557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45950.520552430557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45950.520552430557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45950.520552430557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45950.520552430557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45950.520552430557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45950.520552430557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45950.520552430557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45950.520552430557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45950.520552430557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45950.520552430557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45950.520552430557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45950.520552430557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45950.520552430557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45950.520552430557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45950.520552430557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45950.520552430557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45950.520552430557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45950.520552430557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45950.520552430557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45950.520552430557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45950.520552430557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45950.520552430557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45950.520552430557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45950.520552430557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45950.520552430557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45950.520552430557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45950.520552430557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45950.520552430557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45950.520552430557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45950.520552430557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45950.520552430557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45950.520552430557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45950.520552430557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45950.520552430557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45950.520552430557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45950.520552430557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45950.520552430557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45950.520552430557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45950.520552430557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45950.520552430557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45950.520552430557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45950.520552430557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45950.520552430557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45950.520552430557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45950.520552430557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45950.520552430557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45950.520552430557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45950.520552430557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45950.520552430557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45950.520552430557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45950.520552430557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45950.520552430557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45950.520552430557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45950.520552430557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45950.520552430557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45950.520552430557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45950.520552430557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45950.520552430557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45950.520552430557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45950.520552430557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45950.520552430557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45950.520552430557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45950.520552430557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45950.520552430557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45950.520552430557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45950.520552430557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45950.520552430557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45950.520552430557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45950.520552430557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45950.520552430557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45950.520552430557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45950.520552430557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45950.520552430557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45950.520552430557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45950.520552430557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45950.520552430557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45950.520552430557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45950.520552430557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45950.520552430557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45950.520552430557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45950.520552430557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45950.520552430557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45950.520552430557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45950.520552430557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45950.520552430557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45950.520552430557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45950.520552430557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45950.520552430557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45950.520552430557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45950.520552430557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45950.520552430557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45950.520552430557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45950.520552430557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45950.520552430557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45950.520552430557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45950.520552430557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45950.520552430557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45950.520552430557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45950.520552430557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45950.520552430557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45950.520552430557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45950.520552430557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45950.520552430557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45950.520552430557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45950.520552430557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45950.520552430557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45950.520552430557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45950.520552430557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45950.520552430557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45950.520552430557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45950.520552430557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45950.520552430557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45950.520552430557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45950.520552430557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45950.520552430557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45950.520552430557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45950.520552430557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45950.520552430557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45950.520552430557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45950.520552430557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45950.520552430557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45950.520552430557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45950.520552430557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45950.520552430557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45950.520552430557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45950.520552430557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45950.520552430557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45950.520552430557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45950.520552430557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45950.520552430557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45950.520552430557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45950.520552430557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45950.520552430557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45950.520552430557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45950.520552430557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45950.520552430557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45950.520552430557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45950.520552430557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45950.520552430557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45950.520552430557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45950.520552430557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45950.520552430557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45950.520552430557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45950.520552430557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45950.520552430557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45950.520552430557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45950.520552430557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45950.520552430557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45950.520552430557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45950.520552430557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45950.520552430557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45950.520552430557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45950.520552430557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45950.520552430557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45950.520552430557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45950.520552430557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45950.520552430557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45950.520552430557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45950.520552430557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45950.520552430557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45950.520552430557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45950.520552430557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45950.520552430557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45950.520552430557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45950.520552430557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45950.520552430557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45950.520552430557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45950.520552430557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45950.520552430557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45950.520552430557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45950.520552430557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45950.520552430557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45950.520552430557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45950.520552430557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45950.520552430557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45950.520552430557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45950.520552430557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45950.520552430557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45950.520552430557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45950.520552430557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45950.520552430557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45950.520552430557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45950.520552430557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45950.520552430557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45950.520552430557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45950.520552430557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45950.520552430557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45950.520552430557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45950.520552430557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45950.520552430557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45950.520552430557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45950.520552430557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45950.520552430557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45950.520552430557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45950.520552430557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247.03983483796037</v>
      </c>
      <c r="H2" s="101">
        <v>45703.474768518521</v>
      </c>
      <c r="I2" s="98" t="str">
        <f>IFERROR(VLOOKUP(D2,DB!A:F,6,0),"")</f>
        <v>SCECO</v>
      </c>
      <c r="J2" s="98" t="str">
        <f>IFERROR(VLOOKUP(D2,DB!A:G,7,0),"")</f>
        <v>Dead</v>
      </c>
      <c r="K2" s="103" t="s">
        <v>39058</v>
      </c>
      <c r="L2" s="95" t="str">
        <f>IFERROR(VLOOKUP(D2,DB!A:I,9,0),"")</f>
        <v>Latis</v>
      </c>
    </row>
    <row r="3" spans="1:16" ht="36.75" customHeight="1">
      <c r="A3" s="121" t="s">
        <v>39059</v>
      </c>
      <c r="B3" s="121" t="str">
        <f>IFERROR(VLOOKUP(D3,DB!A:K,11,0),"")</f>
        <v>R4</v>
      </c>
      <c r="C3" s="122">
        <v>2</v>
      </c>
      <c r="D3" s="123" t="s">
        <v>23873</v>
      </c>
      <c r="E3" s="100" t="s">
        <v>38964</v>
      </c>
      <c r="F3" s="125">
        <v>45950.11383101852</v>
      </c>
      <c r="G3" s="126">
        <f ca="1">IFERROR(NOW()-F3,"")</f>
        <v>0.40672141203685896</v>
      </c>
      <c r="H3" s="125">
        <v>45950.102280092593</v>
      </c>
      <c r="I3" s="121" t="str">
        <f>IFERROR(VLOOKUP(D3,DB!A:F,6,0),"")</f>
        <v>SCECO</v>
      </c>
      <c r="J3" s="121" t="str">
        <f>IFERROR(VLOOKUP(D3,DB!A:G,7,0),"")</f>
        <v>Dead+Vandalized</v>
      </c>
      <c r="K3" s="127" t="s">
        <v>39060</v>
      </c>
      <c r="L3" s="123" t="str">
        <f>IFERROR(VLOOKUP(D3,DB!A:I,9,0),"")</f>
        <v>Latis</v>
      </c>
    </row>
    <row r="4" spans="1:16" ht="15" customHeight="1">
      <c r="A4" s="121" t="s">
        <v>39061</v>
      </c>
      <c r="B4" s="121" t="str">
        <f>IFERROR(VLOOKUP(D4,DB!A:K,11,0),"")</f>
        <v>R4</v>
      </c>
      <c r="C4" s="122">
        <v>1</v>
      </c>
      <c r="D4" s="123" t="s">
        <v>34353</v>
      </c>
      <c r="E4" s="100" t="s">
        <v>38964</v>
      </c>
      <c r="F4" s="125"/>
      <c r="G4" s="126">
        <f ca="1">IFERROR(NOW()-F4,"")</f>
        <v>45950.520552430557</v>
      </c>
      <c r="H4" s="125">
        <v>45950.392430555556</v>
      </c>
      <c r="I4" s="121" t="str">
        <f>IFERROR(VLOOKUP(D4,DB!A:F,6,0),"")</f>
        <v>SCECO</v>
      </c>
      <c r="J4" s="121" t="str">
        <f>IFERROR(VLOOKUP(D4,DB!A:G,7,0),"")</f>
        <v>Vandalized</v>
      </c>
      <c r="K4" s="127" t="s">
        <v>39062</v>
      </c>
      <c r="L4" s="123" t="str">
        <f>IFERROR(VLOOKUP(D4,DB!A:I,9,0),"")</f>
        <v>Latis</v>
      </c>
    </row>
    <row r="5" spans="1:16" ht="15" customHeight="1">
      <c r="A5" s="121"/>
      <c r="B5" s="121" t="str">
        <f>IFERROR(VLOOKUP(D5,DB!A:K,11,0),"")</f>
        <v/>
      </c>
      <c r="C5" s="122"/>
      <c r="D5" s="95"/>
      <c r="E5" s="100"/>
      <c r="F5" s="125"/>
      <c r="G5" s="126">
        <f ca="1">IFERROR(NOW()-F5,"")</f>
        <v>45950.520552430557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45950.520552430557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45950.520552430557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45950.520552430557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45950.520552430557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45950.520552430557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45950.520552430557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45950.520552430557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45950.520552430557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45950.520552430557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45950.520552430557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45950.520552430557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45950.520552430557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45950.520552430557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45950.520552430557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45950.520552430557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45950.520552430557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45950.520552430557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45950.520552430557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45950.520552430557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45950.520552430557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45950.520552430557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45950.520552430557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45950.520552430557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45950.520552430557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45950.520552430557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45950.520552430557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45950.520552430557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45950.520552430557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45950.520552430557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45950.520552430557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45950.520552430557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45950.520552430557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45950.520552430557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45950.520552430557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45950.520552430557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45950.520552430557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45950.520552430557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45950.520552430557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45950.520552430557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45950.520552430557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45950.520552430557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45950.520552430557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45950.520552430557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45950.520552430557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45950.520552430557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45950.520552430557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45950.520552430557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45950.520552430557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45950.520552430557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45950.520552430557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45950.520552430557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45950.520552430557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45950.520552430557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45950.520552430557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45950.520552430557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45950.520552430557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45950.520552430557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45950.520552430557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45950.520552430557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45950.520552430557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45950.520552430557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45950.520552430557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45950.520552430557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45950.520552430557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45950.520552430557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45950.520552430557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45950.520552430557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45950.520552430557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45950.520552430557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45950.520552430557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45950.520552430557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45950.520552430557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45950.520552430557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45950.520552430557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45950.520552430557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45950.520552430557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45950.520552430557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45950.520552430557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45950.520552430557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45950.520552430557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45950.520552430557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45950.520552430557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45950.520552430557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45950.520552430557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45950.520552430557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45950.520552430557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45950.520552430557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45950.520552430557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45950.520552430557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45950.520552430557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45950.520552430557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45950.520552430557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45950.520552430557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45950.520552430557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45950.520552430557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45950.520552430557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45950.520552430557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45950.520552430557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45950.520552430557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45950.520552430557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45950.520552430557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45950.520552430557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45950.520552430557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45950.520552430557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45950.520552430557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45950.520552430557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45950.520552430557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45950.520552430557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45950.520552430557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45950.520552430557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45950.520552430557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45950.520552430557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45950.520552430557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45950.520552430557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45950.520552430557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45950.520552430557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45950.520552430557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45950.520552430557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45950.520552430557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45950.520552430557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45950.520552430557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45950.520552430557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45950.520552430557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45950.520552430557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45950.520552430557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45950.520552430557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45950.520552430557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45950.520552430557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45950.520552430557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45950.520552430557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45950.520552430557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45950.520552430557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45950.520552430557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45950.520552430557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45950.520552430557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45950.520552430557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45950.520552430557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45950.520552430557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45950.520552430557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45950.520552430557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45950.520552430557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45950.520552430557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45950.520552430557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45950.520552430557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45950.520552430557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45950.520552430557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45950.520552430557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45950.520552430557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45950.520552430557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45950.520552430557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45950.520552430557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45950.520552430557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45950.520552430557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45950.520552430557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45950.520552430557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45950.520552430557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45950.520552430557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45950.520552430557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45950.520552430557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45950.520552430557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45950.520552430557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45950.520552430557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45950.520552430557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45950.520552430557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45950.520552430557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45950.520552430557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45950.520552430557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45950.520552430557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45950.520552430557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45950.520552430557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45950.520552430557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45950.520552430557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45950.520552430557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45950.520552430557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45950.520552430557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45950.520552430557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45950.520552430557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45950.520552430557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45950.520552430557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45950.520552430557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45950.520552430557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45950.520552430557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45950.520552430557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45950.520552430557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45950.520552430557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45950.520552430557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45950.520552430557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45950.520552430557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45950.520552430557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45950.520552430557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45950.520552430557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45950.520552430557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45950.520552430557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45950.520552430557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45950.520552430557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45950.520552430557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45950.520552430557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45950.520552430557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45950.520552430557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45950.520552430557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45950.520552430557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45950.520552430557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45950.520552430557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45950.520552430557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45950.520552430557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45950.520552430557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45950.520552430557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45950.520552430557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45950.520552430557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45950.520552430557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45950.520552430557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45950.520552430557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45950.520552430557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45950.520552430557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45950.520552430557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45950.520552430557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45950.520552430557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45950.520552430557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45950.520552430557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45950.520552430557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45950.520552430557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45950.520552430557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45950.520552430557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45950.520552430557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45950.520552430557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45950.520552430557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45950.520552430557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45950.520552430557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45950.520552430557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45950.520552430557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45950.520552430557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45950.520552430557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45950.520552430557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45950.520552430557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45950.520552430557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45950.520552430557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45950.520552430557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45950.520552430557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45950.520552430557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45950.520552430557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45950.520552430557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45950.520552430557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45950.520552430557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45950.520552430557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45950.520552430557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45950.520552430557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45950.520552430557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45950.520552430557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45950.520552430557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45950.520552430557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45950.520552430557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45950.520552430557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45950.520552430557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45950.520552430557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45950.520552430557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45950.520552430557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45950.520552430557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45950.520552430557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45950.520552430557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45950.520552430557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45950.520552430557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45950.520552430557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45950.520552430557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45950.520552430557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45950.520552430557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45950.520552430557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45950.520552430557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45950.520552430557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45950.520552430557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45950.520552430557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45950.520552430557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45950.520552430557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45950.520552430557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45950.520552430557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45950.520552430557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45950.520552430557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45950.520552430557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45950.520552430557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45950.520552430557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45950.520552430557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45950.520552430557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45950.520552430557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45950.520552430557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45950.520552430557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45950.520552430557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45950.520552430557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45950.520552430557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45950.520552430557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45950.520552430557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45950.520552430557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45950.520552430557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45950.520552430557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45950.520552430557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45950.520552430557</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45950.520552430557</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39063</v>
      </c>
      <c r="B2" s="37" t="str">
        <f>IFERROR(VLOOKUP(D2,DB!A:K,11,0),"")</f>
        <v>R5</v>
      </c>
      <c r="C2" s="37">
        <v>3</v>
      </c>
      <c r="D2" s="120" t="s">
        <v>36000</v>
      </c>
      <c r="E2" s="37" t="s">
        <v>38964</v>
      </c>
      <c r="F2" s="38">
        <v>45891.832060185188</v>
      </c>
      <c r="G2" s="146">
        <f ca="1">IFERROR(NOW()-F2,"")</f>
        <v>58.688492245368252</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39045</v>
      </c>
      <c r="F3" s="38">
        <v>45926.188877314817</v>
      </c>
      <c r="G3" s="146">
        <f t="shared" ref="G3" ca="1" si="0">IFERROR(NOW()-F3,"")</f>
        <v>24.331675115739927</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5.7489783564815298</v>
      </c>
      <c r="H4" s="38">
        <v>45944.676192129627</v>
      </c>
      <c r="I4" s="37" t="str">
        <f>IFERROR(VLOOKUP(D4,DB!A:F,6,0),"")</f>
        <v>SCECO</v>
      </c>
      <c r="J4" s="37" t="str">
        <f>IFERROR(VLOOKUP(D4,DB!A:G,7,0),"")</f>
        <v>Dead</v>
      </c>
      <c r="K4" s="37" t="s">
        <v>39068</v>
      </c>
      <c r="L4" s="37" t="str">
        <f>IFERROR(VLOOKUP(D4,DB!A:I,9,0),"")</f>
        <v>Latis</v>
      </c>
    </row>
    <row r="5" spans="1:13" ht="30.75">
      <c r="A5" s="159" t="s">
        <v>39069</v>
      </c>
      <c r="B5" s="159" t="str">
        <f>IFERROR(VLOOKUP(D5,DB!A:K,11,0),"")</f>
        <v>R5</v>
      </c>
      <c r="C5" s="159">
        <v>1</v>
      </c>
      <c r="D5" s="159" t="s">
        <v>34747</v>
      </c>
      <c r="E5" s="159" t="s">
        <v>39045</v>
      </c>
      <c r="F5" s="160">
        <v>45948.661111111112</v>
      </c>
      <c r="G5" s="161">
        <f ca="1">IFERROR(NOW()-F5,"")</f>
        <v>1.8594413194441586</v>
      </c>
      <c r="H5" s="160">
        <v>45948.661111111112</v>
      </c>
      <c r="I5" s="159" t="str">
        <f>IFERROR(VLOOKUP(D5,DB!A:F,6,0),"")</f>
        <v>SCECO</v>
      </c>
      <c r="J5" s="159" t="str">
        <f>IFERROR(VLOOKUP(D5,DB!A:G,7,0),"")</f>
        <v>Dead</v>
      </c>
      <c r="K5" s="159" t="s">
        <v>39070</v>
      </c>
      <c r="L5" s="159" t="str">
        <f>IFERROR(VLOOKUP(D5,DB!A:I,9,0),"")</f>
        <v>Latis</v>
      </c>
    </row>
    <row r="6" spans="1:13" ht="15">
      <c r="A6" s="159" t="s">
        <v>39071</v>
      </c>
      <c r="B6" s="159" t="str">
        <f>IFERROR(VLOOKUP(D6,DB!A:K,11,0),"")</f>
        <v>R5</v>
      </c>
      <c r="C6" s="159">
        <v>2</v>
      </c>
      <c r="D6" s="159" t="s">
        <v>38172</v>
      </c>
      <c r="E6" s="159" t="s">
        <v>38964</v>
      </c>
      <c r="F6" s="160">
        <v>45950.501886574071</v>
      </c>
      <c r="G6" s="161">
        <f ca="1">IFERROR(NOW()-F6,"")</f>
        <v>1.866585648531327E-2</v>
      </c>
      <c r="H6" s="160">
        <v>45950.492858796293</v>
      </c>
      <c r="I6" s="159" t="str">
        <f>IFERROR(VLOOKUP(D6,DB!A:F,6,0),"")</f>
        <v>SCECO</v>
      </c>
      <c r="J6" s="159" t="str">
        <f>IFERROR(VLOOKUP(D6,DB!A:G,7,0),"")</f>
        <v>Haj Removal</v>
      </c>
      <c r="K6" s="159" t="s">
        <v>39072</v>
      </c>
      <c r="L6" s="159" t="str">
        <f>IFERROR(VLOOKUP(D6,DB!A:I,9,0),"")</f>
        <v>Latis</v>
      </c>
    </row>
    <row r="7" spans="1:13" ht="15">
      <c r="A7" s="159"/>
      <c r="B7" s="159" t="str">
        <f>IFERROR(VLOOKUP(D7,DB!A:K,11,0),"")</f>
        <v/>
      </c>
      <c r="C7" s="159"/>
      <c r="D7" s="159"/>
      <c r="E7" s="159"/>
      <c r="F7" s="160"/>
      <c r="G7" s="161">
        <f ca="1">IFERROR(NOW()-F7,"")</f>
        <v>45950.520552430557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45950.520552430557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45950.520552430557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45950.520552430557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45950.520552430557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45950.520552430557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45950.520552430557</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45950.520552430557</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45950.520552430557</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45950.520552430557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45950.520552430557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45950.520552430557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45950.520552430557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45950.520552430557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45950.520552430557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45950.520552430557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45950.520552430557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45950.520552430557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45950.520552430557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45950.520552430557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45950.520552430557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45950.520552430557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45950.520552430557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45950.520552430557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45950.520552430557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45950.520552430557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45950.520552430557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45950.520552430557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45950.520552430557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45950.520552430557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45950.520552430557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45950.520552430557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45950.520552430557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45950.520552430557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45950.520552430557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45950.520552430557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45950.520552430557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45950.520552430557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45950.520552430557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45950.520552430557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45950.520552430557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45950.520552430557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45950.520552430557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45950.520552430557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45950.520552430557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45950.520552430557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45950.520552430557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45950.520552430557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45950.520552430557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45950.520552430557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45950.520552430557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45950.520552430557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45950.520552430557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45950.520552430557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45950.520552430557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45950.520552430557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45950.520552430557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45950.520552430557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45950.520552430557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45950.520552430557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45950.520552430557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45950.520552430557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45950.520552430557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45950.520552430557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45950.520552430557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45950.520552430557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45950.520552430557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45950.520552430557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45950.520552430557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45950.520552430557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45950.520552430557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45950.520552430557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45950.520552430557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45950.520552430557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45950.520552430557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45950.520552430557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45950.520552430557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45950.520552430557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45950.520552430557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45950.520552430557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45950.520552430557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45950.520552430557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45950.520552430557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45950.520552430557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45950.520552430557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45950.520552430557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45950.520552430557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45950.520552430557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45950.520552430557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45950.520552430557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45950.520552430557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45950.520552430557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45950.520552430557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45950.520552430557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45950.520552430557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45950.520552430557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45950.520552430557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45950.520552430557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45950.520552430557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45950.520552430557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45950.520552430557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45950.520552430557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45950.520552430557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45950.520552430557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45950.520552430557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45950.520552430557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45950.520552430557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45950.520552430557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45950.520552430557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45950.520552430557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45950.520552430557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45950.520552430557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45950.520552430557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45950.520552430557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45950.520552430557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45950.520552430557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45950.520552430557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45950.520552430557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45950.520552430557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45950.520552430557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45950.520552430557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45950.520552430557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45950.520552430557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45950.520552430557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45950.520552430557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45950.520552430557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45950.520552430557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45950.520552430557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45950.520552430557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45950.520552430557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45950.520552430557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45950.520552430557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45950.520552430557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45950.520552430557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45950.520552430557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45950.520552430557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45950.520552430557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45950.520552430557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45950.520552430557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45950.520552430557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45950.520552430557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45950.520552430557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45950.520552430557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45950.520552430557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45950.520552430557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45950.520552430557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45950.520552430557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45950.520552430557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45950.520552430557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45950.520552430557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45950.520552430557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45950.520552430557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45950.520552430557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45950.520552430557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45950.520552430557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45950.520552430557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45950.520552430557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45950.520552430557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45950.520552430557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45950.520552430557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45950.520552430557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45950.520552430557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45950.520552430557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45950.520552430557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45950.520552430557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45950.520552430557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45950.520552430557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45950.520552430557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45950.520552430557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45950.520552430557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45950.520552430557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45950.520552430557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45950.520552430557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45950.520552430557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45950.520552430557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45950.520552430557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45950.520552430557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45950.520552430557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45950.520552430557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45950.520552430557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45950.520552430557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45950.520552430557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45950.520552430557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45950.520552430557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45950.520552430557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45950.520552430557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45950.520552430557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45950.520552430557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45950.520552430557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45950.520552430557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45950.520552430557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45950.520552430557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45950.520552430557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45950.520552430557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45950.520552430557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45950.520552430557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45950.520552430557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45950.520552430557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45950.520552430557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45950.520552430557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45950.520552430557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45950.520552430557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45950.520552430557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45950.520552430557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45950.520552430557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45950.520552430557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45950.520552430557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45950.520552430557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45950.520552430557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45950.520552430557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45950.520552430557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45950.520552430557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45950.520552430557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45950.520552430557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45950.520552430557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45950.520552430557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45950.520552430557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45950.520552430557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45950.520552430557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45950.520552430557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45950.520552430557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45950.520552430557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45950.520552430557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45950.520552430557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45950.520552430557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45950.520552430557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45950.520552430557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45950.520552430557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45950.520552430557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45950.520552430557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45950.520552430557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45950.520552430557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45950.520552430557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45950.520552430557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45950.520552430557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45950.520552430557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45950.520552430557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45950.520552430557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45950.520552430557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45950.520552430557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45950.520552430557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45950.520552430557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45950.520552430557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45950.520552430557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45950.520552430557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45950.520552430557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45950.520552430557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45950.520552430557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45950.520552430557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45950.520552430557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45950.520552430557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45950.520552430557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45950.520552430557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45950.520552430557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45950.520552430557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45950.520552430557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45950.520552430557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45950.520552430557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45950.520552430557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45950.520552430557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45950.520552430557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45950.520552430557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45950.520552430557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45950.520552430557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45950.520552430557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45950.520552430557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45950.520552430557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45950.520552430557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45950.520552430557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45950.520552430557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45950.520552430557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45950.520552430557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45950.520552430557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45950.520552430557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45950.520552430557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45950.520552430557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45950.520552430557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45950.520552430557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45950.520552430557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45950.520552430557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45950.520552430557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45950.520552430557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45950.520552430557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45950.520552430557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45950.520552430557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45950.520552430557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45950.520552430557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45950.520552430557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45950.520552430557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45950.520552430557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45950.520552430557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45950.520552430557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45950.520552430557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45950.520552430557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45950.520552430557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45950.520552430557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45950.520552430557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45950.520552430557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45950.520552430557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45950.520552430557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45950.520552430557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45950.520552430557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45950.520552430557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45950.520552430557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45950.520552430557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45950.520552430557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45950.520552430557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45950.520552430557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45950.520552430557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45950.520552430557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45950.520552430557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45950.520552430557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45950.520552430557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45950.520552430557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45950.520552430557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45950.520552430557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45950.520552430557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45950.520552430557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45950.520552430557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45950.520552430557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45950.520552430557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45950.520552430557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45950.520552430557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45950.520552430557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45950.520552430557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45950.520552430557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45950.520552430557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45950.520552430557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45950.520552430557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45950.520552430557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45950.520552430557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45950.520552430557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45950.520552430557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45950.520552430557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45950.520552430557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45950.520552430557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45950.520552430557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45950.520552430557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45950.520552430557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45950.520552430557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45950.520552430557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45950.520552430557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45950.520552430557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45950.520552430557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45950.520552430557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45950.520552430557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45950.520552430557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45950.520552430557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45950.520552430557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45950.520552430557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45950.520552430557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45950.520552430557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45950.520552430557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45950.520552430557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45950.520552430557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45950.520552430557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45950.520552430557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45950.520552430557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45950.520552430557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45950.520552430557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45950.520552430557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45950.520552430557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45950.520552430557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45950.520552430557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45950.520552430557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45950.520552430557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45950.520552430557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45950.520552430557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45950.520552430557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45950.520552430557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45950.520552430557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45950.520552430557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45950.520552430557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45950.520552430557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45950.520552430557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45950.520552430557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45950.520552430557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45950.520552430557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45950.520552430557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45950.520552430557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45950.520552430557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45950.520552430557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45950.520552430557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45950.520552430557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45950.520552430557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45950.520552430557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45950.520552430557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45950.520552430557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45950.520552430557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45950.520552430557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45950.520552430557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45950.520552430557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45950.520552430557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45950.520552430557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45950.520552430557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45950.520552430557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45950.520552430557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45950.520552430557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45950.520552430557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45950.520552430557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45950.520552430557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45950.520552430557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45950.520552430557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45950.520552430557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45950.520552430557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45950.520552430557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45950.520552430557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45950.520552430557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45950.520552430557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45950.520552430557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45950.520552430557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45950.520552430557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45950.520552430557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45950.520552430557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45950.520552430557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45950.520552430557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45950.520552430557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45950.520552430557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45950.520552430557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45950.520552430557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45950.520552430557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45950.520552430557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45950.520552430557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45950.520552430557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45950.520552430557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45950.520552430557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45950.520552430557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45950.520552430557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45950.520552430557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45950.520552430557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45950.520552430557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45950.520552430557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45950.520552430557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45950.520552430557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45950.520552430557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45950.520552430557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45950.520552430557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45950.520552430557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45950.520552430557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45950.520552430557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45950.520552430557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45950.520552430557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45950.520552430557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45950.520552430557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45950.520552430557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45950.520552430557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45950.520552430557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45950.520552430557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45950.520552430557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45950.520552430557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45950.520552430557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45950.520552430557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45950.520552430557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45950.520552430557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45950.520552430557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45950.520552430557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45950.520552430557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45950.520552430557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45950.520552430557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45950.520552430557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45950.520552430557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45950.520552430557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45950.520552430557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45950.520552430557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45950.520552430557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45950.520552430557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45950.520552430557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45950.520552430557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45950.520552430557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45950.520552430557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45950.520552430557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45950.520552430557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45950.520552430557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45950.520552430557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45950.520552430557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45950.520552430557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45950.520552430557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45950.520552430557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45950.520552430557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45950.520552430557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45950.520552430557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45950.520552430557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45950.520552430557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45950.520552430557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45950.520552430557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45950.520552430557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45950.520552430557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45950.520552430557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45950.520552430557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45950.520552430557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45950.520552430557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45950.520552430557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45950.520552430557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45950.520552430557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45950.520552430557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45950.520552430557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45950.520552430557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45950.520552430557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45950.520552430557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45950.520552430557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45950.520552430557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45950.520552430557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45950.520552430557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45950.520552430557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45950.520552430557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45950.520552430557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45950.520552430557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45950.520552430557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45950.520552430557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45950.520552430557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45950.520552430557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45950.520552430557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45950.520552430557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45950.520552430557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45950.520552430557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45950.520552430557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45950.520552430557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45950.520552430557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45950.520552430557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45950.520552430557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45950.520552430557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45950.520552430557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45950.520552430557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45950.520552430557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45950.520552430557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45950.520552430557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45950.520552430557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45950.520552430557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45950.520552430557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45950.520552430557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45950.520552430557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45950.520552430557</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2</v>
      </c>
      <c r="D2" s="105" t="s">
        <v>38946</v>
      </c>
      <c r="E2" s="108" t="s">
        <v>38964</v>
      </c>
      <c r="F2" s="109">
        <v>45950.453055555554</v>
      </c>
      <c r="G2" s="78">
        <f ca="1">IFERROR(NOW()-F2,"-")</f>
        <v>6.7496875002689194E-2</v>
      </c>
      <c r="H2" s="109">
        <v>45950.420312499999</v>
      </c>
      <c r="I2" s="105" t="str">
        <f>IFERROR(VLOOKUP(D2,DB!A:F,6,0),"")</f>
        <v>Generator-SG</v>
      </c>
      <c r="J2" s="104" t="str">
        <f>IFERROR(VLOOKUP(D2,DB!A:G,7,0),"")</f>
        <v>Vandalized</v>
      </c>
      <c r="K2" s="110" t="s">
        <v>39074</v>
      </c>
      <c r="L2" s="111" t="str">
        <f>IFERROR(VLOOKUP(D2,DB!A:I,9,0),"")</f>
        <v>Latis</v>
      </c>
    </row>
    <row r="3" spans="1:16383" ht="31.5" customHeight="1">
      <c r="A3" s="106" t="s">
        <v>39075</v>
      </c>
      <c r="B3" s="105" t="str">
        <f>IFERROR(VLOOKUP(D3,DB!A:K,11,0),"")</f>
        <v>R6</v>
      </c>
      <c r="C3" s="107">
        <v>1</v>
      </c>
      <c r="D3" s="105" t="s">
        <v>36888</v>
      </c>
      <c r="E3" s="108" t="s">
        <v>38964</v>
      </c>
      <c r="F3" s="109">
        <v>45950.476319444446</v>
      </c>
      <c r="G3" s="78">
        <f ca="1">IFERROR(NOW()-F3,"-")</f>
        <v>4.4232986110728234E-2</v>
      </c>
      <c r="H3" s="109">
        <v>45950.47047453704</v>
      </c>
      <c r="I3" s="105" t="str">
        <f>IFERROR(VLOOKUP(D3,DB!A:F,6,0),"")</f>
        <v>Generator-SG</v>
      </c>
      <c r="J3" s="104" t="str">
        <f>IFERROR(VLOOKUP(D3,DB!A:G,7,0),"")</f>
        <v>Vandalized</v>
      </c>
      <c r="K3" s="110" t="s">
        <v>39076</v>
      </c>
      <c r="L3" s="111" t="str">
        <f>IFERROR(VLOOKUP(D3,DB!A:I,9,0),"")</f>
        <v>Latis</v>
      </c>
    </row>
    <row r="4" spans="1:16383" ht="31.5" customHeight="1">
      <c r="A4" s="106" t="s">
        <v>39077</v>
      </c>
      <c r="B4" s="105" t="str">
        <f>IFERROR(VLOOKUP(D4,DB!A:K,11,0),"")</f>
        <v>R6</v>
      </c>
      <c r="C4" s="107">
        <v>3</v>
      </c>
      <c r="D4" s="105" t="s">
        <v>33538</v>
      </c>
      <c r="E4" s="108" t="s">
        <v>39045</v>
      </c>
      <c r="F4" s="163">
        <v>45950.504618055558</v>
      </c>
      <c r="G4" s="78">
        <f ca="1">IFERROR(NOW()-F4,"-")</f>
        <v>1.5934374998323619E-2</v>
      </c>
      <c r="H4" s="109">
        <v>45950.502905092595</v>
      </c>
      <c r="I4" s="105" t="str">
        <f>IFERROR(VLOOKUP(D4,DB!A:F,6,0),"")</f>
        <v>SCECO</v>
      </c>
      <c r="J4" s="104" t="str">
        <f>IFERROR(VLOOKUP(D4,DB!A:G,7,0),"")</f>
        <v>Good+No BB Design</v>
      </c>
      <c r="K4" s="110" t="s">
        <v>39078</v>
      </c>
      <c r="L4" s="111" t="str">
        <f>IFERROR(VLOOKUP(D4,DB!A:I,9,0),"")</f>
        <v>Latis</v>
      </c>
    </row>
    <row r="5" spans="1:16383" ht="31.5" customHeight="1">
      <c r="A5" s="106" t="s">
        <v>39079</v>
      </c>
      <c r="B5" s="105" t="str">
        <f>IFERROR(VLOOKUP(D5,DB!A:K,11,0),"")</f>
        <v>R6</v>
      </c>
      <c r="C5" s="107">
        <v>1</v>
      </c>
      <c r="D5" s="105" t="s">
        <v>33852</v>
      </c>
      <c r="E5" s="108" t="s">
        <v>39045</v>
      </c>
      <c r="F5" s="109"/>
      <c r="G5" s="78">
        <f ca="1">IFERROR(NOW()-F5,"-")</f>
        <v>45950.520552430557</v>
      </c>
      <c r="H5" s="109">
        <v>45950.49763888889</v>
      </c>
      <c r="I5" s="105" t="str">
        <f>IFERROR(VLOOKUP(D5,DB!A:F,6,0),"")</f>
        <v>SCECO</v>
      </c>
      <c r="J5" s="104" t="str">
        <f>IFERROR(VLOOKUP(D5,DB!A:G,7,0),"")</f>
        <v>Dead</v>
      </c>
      <c r="K5" s="110" t="s">
        <v>39080</v>
      </c>
      <c r="L5" s="111" t="str">
        <f>IFERROR(VLOOKUP(D5,DB!A:I,9,0),"")</f>
        <v>Latis</v>
      </c>
    </row>
    <row r="6" spans="1:16383" ht="31.5" customHeight="1">
      <c r="A6" s="106"/>
      <c r="B6" s="105" t="str">
        <f>IFERROR(VLOOKUP(D6,DB!A:K,11,0),"")</f>
        <v/>
      </c>
      <c r="C6" s="107"/>
      <c r="D6" s="105"/>
      <c r="E6" s="108"/>
      <c r="F6" s="109"/>
      <c r="G6" s="78">
        <f ca="1">IFERROR(NOW()-F6,"-")</f>
        <v>45950.520552430557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45950.520552430557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45950.520552430557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45950.520552430557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45950.520552430557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45950.520552430557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45950.520552430557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45950.520552430557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45950.520552430557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45950.520552430557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45950.520552430557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45950.520552430557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45950.520552430557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45950.520552430557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45950.520552430557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45950.520552430557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45950.520552430557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45950.520552430557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45950.520552430557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45950.520552430557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45950.520552430557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45950.520552430557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45950.520552430557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45950.520552430557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45950.520552430557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45950.520552430557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45950.520552430557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45950.520552430557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45950.520552430557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45950.520552430557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45950.520552430557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45950.520552430557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45950.520552430557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45950.520552430557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45950.520552430557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45950.520552430557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45950.520552430557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