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449" documentId="13_ncr:1_{F6CB121F-512D-4AA6-A0C1-0FB36C537598}" xr6:coauthVersionLast="47" xr6:coauthVersionMax="47" xr10:uidLastSave="{58D2D06D-C369-41C0-A853-B643246CBCAE}"/>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5" i="2"/>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 i="4"/>
  <c r="G4" i="4"/>
  <c r="I4" i="4"/>
  <c r="J4" i="4"/>
  <c r="L4" i="4"/>
  <c r="B5" i="4"/>
  <c r="G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I2" i="6"/>
  <c r="I5" i="6"/>
  <c r="L2" i="6"/>
  <c r="L5" i="6"/>
  <c r="L4" i="6"/>
  <c r="J5" i="6"/>
  <c r="J2" i="6"/>
  <c r="J4" i="6"/>
  <c r="I4" i="6"/>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7" i="5"/>
  <c r="J47" i="5"/>
  <c r="I47" i="5"/>
  <c r="G47" i="5"/>
  <c r="B47"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J4" i="5"/>
  <c r="I4" i="5"/>
  <c r="G4" i="5"/>
  <c r="B4"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<sst xmlns="http://schemas.openxmlformats.org/spreadsheetml/2006/main" count="178612" uniqueCount="39088">
  <si>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</si>
  <si>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</si>
  <si>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</si>
  <si>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</si>
  <si>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</si>
  <si>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</si>
  <si>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</si>
  <si>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</si>
  <si>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</si>
  <si>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</si>
  <si>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</si>
  <si>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</si>
  <si>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</si>
  <si>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</si>
  <si>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</si>
  <si>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</si>
  <si>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</si>
  <si>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</si>
  <si>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</si>
  <si>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</si>
  <si>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</si>
  <si>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</si>
  <si>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</si>
  <si>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</si>
  <si>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</si>
  <si>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</si>
  <si>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</si>
  <si>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</si>
  <si>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</si>
  <si>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</si>
  <si>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</si>
  <si>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</si>
  <si>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</si>
  <si>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</si>
  <si>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</si>
  <si>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</si>
  <si>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</si>
  <si>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</si>
  <si>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</si>
  <si>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</si>
  <si>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</si>
  <si>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</si>
  <si>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</si>
  <si>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</si>
  <si>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</si>
  <si>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</si>
  <si>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</si>
  <si>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</si>
  <si>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</si>
  <si>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</si>
  <si>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</si>
  <si>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</si>
  <si>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</si>
  <si>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</si>
  <si>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</si>
  <si>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</si>
  <si>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</si>
  <si>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</si>
  <si>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</si>
  <si>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</si>
  <si>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</si>
  <si>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</si>
  <si>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</si>
  <si>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</si>
  <si>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</si>
  <si>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</si>
  <si>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</si>
  <si>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</si>
  <si>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</si>
  <si>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</si>
  <si>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</si>
  <si>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</si>
  <si>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</si>
  <si>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</si>
  <si>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</si>
  <si>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</si>
  <si>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</si>
  <si>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</si>
  <si>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</si>
  <si>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</si>
  <si>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</si>
  <si>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</si>
  <si>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</si>
  <si>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</si>
  <si>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</si>
  <si>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</si>
  <si>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</si>
  <si>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</si>
  <si>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</si>
  <si>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</si>
  <si>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</si>
  <si>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</si>
  <si>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</si>
  <si>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</si>
  <si>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</si>
  <si>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</si>
  <si>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</si>
  <si>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</si>
  <si>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</si>
  <si>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</si>
  <si>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</si>
  <si>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</si>
  <si>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</si>
  <si>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</si>
  <si>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</si>
  <si>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</si>
  <si>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</si>
  <si>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</si>
  <si>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</si>
  <si>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</si>
  <si>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</si>
  <si>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</si>
  <si>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</si>
  <si>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</si>
  <si>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</si>
  <si>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</si>
  <si>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</si>
  <si>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</si>
  <si>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</si>
  <si>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</si>
  <si>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</si>
  <si>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</si>
  <si>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</si>
  <si>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</si>
  <si>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</si>
  <si>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</si>
  <si>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</si>
  <si>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</si>
  <si>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</si>
  <si>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</si>
  <si>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</si>
  <si>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</si>
  <si>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</si>
  <si>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</si>
  <si>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</si>
  <si>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</si>
  <si>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</si>
  <si>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</si>
  <si>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</si>
  <si>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</si>
  <si>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</si>
  <si>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</si>
  <si>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</si>
  <si>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</si>
  <si>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</si>
  <si>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</si>
  <si>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</si>
  <si>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</si>
  <si>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</si>
  <si>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</si>
  <si>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</si>
  <si>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</si>
  <si>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</si>
  <si>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</si>
  <si>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</si>
  <si>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</si>
  <si>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</si>
  <si>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</si>
  <si>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</si>
  <si>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</si>
  <si>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</si>
  <si>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</si>
  <si>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</si>
  <si>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</si>
  <si>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</si>
  <si>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</si>
  <si>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</si>
  <si>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</si>
  <si>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</si>
  <si>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</si>
  <si>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</si>
  <si>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</si>
  <si>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</si>
  <si>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</si>
  <si>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</si>
  <si>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</si>
  <si>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</si>
  <si>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</si>
  <si>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</si>
  <si>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</si>
  <si>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</si>
  <si>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</si>
  <si>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</si>
  <si>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</si>
  <si>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</si>
  <si>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</si>
  <si>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</si>
  <si>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</si>
  <si>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</si>
  <si>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</si>
  <si>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</si>
  <si>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</si>
  <si>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</si>
  <si>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</si>
  <si>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</si>
  <si>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</si>
  <si>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</si>
  <si>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</si>
  <si>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</si>
  <si>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</si>
  <si>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</si>
  <si>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</si>
  <si>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</si>
  <si>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</si>
  <si>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</si>
  <si>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</si>
  <si>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</si>
  <si>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</si>
  <si>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</si>
  <si>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</si>
  <si>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</si>
  <si>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</si>
  <si>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</si>
  <si>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</si>
  <si>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</si>
  <si>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</si>
  <si>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</si>
  <si>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</si>
  <si>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</si>
  <si>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</si>
  <si>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</si>
  <si>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</si>
  <si>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</si>
  <si>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</si>
  <si>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</si>
  <si>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</si>
  <si>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</si>
  <si>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</si>
  <si>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</si>
  <si>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</si>
  <si>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</si>
  <si>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</si>
  <si>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</si>
  <si>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</si>
  <si>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</si>
  <si>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</si>
  <si>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</si>
  <si>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</si>
  <si>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</si>
  <si>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</si>
  <si>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</si>
  <si>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</si>
  <si>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</si>
  <si>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</si>
  <si>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</si>
  <si>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</si>
  <si>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</si>
  <si>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</si>
  <si>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</si>
  <si>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</si>
  <si>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</si>
  <si>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</si>
  <si>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</si>
  <si>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</si>
  <si>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</si>
  <si>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</si>
  <si>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</si>
  <si>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</si>
  <si>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</si>
  <si>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</si>
  <si>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</si>
  <si>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</si>
  <si>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</si>
  <si>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</si>
  <si>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</si>
  <si>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</si>
  <si>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</si>
  <si>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</si>
  <si>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</si>
  <si>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</si>
  <si>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</si>
  <si>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</si>
  <si>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</si>
  <si>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</si>
  <si>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</si>
  <si>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</si>
  <si>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</si>
  <si>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</si>
  <si>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</si>
  <si>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</si>
  <si>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</si>
  <si>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</si>
  <si>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</si>
  <si>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</si>
  <si>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</si>
  <si>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</si>
  <si>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</si>
  <si>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</si>
  <si>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</si>
  <si>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</si>
  <si>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</si>
  <si>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</si>
  <si>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</si>
  <si>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</si>
  <si>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</si>
  <si>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</si>
  <si>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</si>
  <si>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</si>
  <si>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</si>
  <si>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</si>
  <si>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</si>
  <si>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</si>
  <si>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</si>
  <si>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</si>
  <si>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</si>
  <si>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</si>
  <si>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</si>
  <si>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</si>
  <si>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</si>
  <si>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</si>
  <si>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</si>
  <si>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</si>
  <si>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</si>
  <si>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</si>
  <si>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</si>
  <si>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</si>
  <si>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</si>
  <si>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</si>
  <si>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</si>
  <si>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</si>
  <si>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</si>
  <si>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</si>
  <si>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</si>
  <si>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</si>
  <si>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</si>
  <si>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</si>
  <si>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</si>
  <si>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</si>
  <si>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</si>
  <si>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</si>
  <si>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</si>
  <si>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</si>
  <si>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</si>
  <si>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</si>
  <si>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</si>
  <si>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</si>
  <si>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</si>
  <si>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</si>
  <si>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</si>
  <si>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</si>
  <si>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</si>
  <si>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</si>
  <si>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</si>
  <si>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</si>
  <si>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</si>
  <si>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</si>
  <si>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</si>
  <si>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</si>
  <si>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</si>
  <si>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</si>
  <si>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</si>
  <si>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</si>
  <si>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</si>
  <si>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</si>
  <si>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</si>
  <si>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</si>
  <si>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</si>
  <si>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</si>
  <si>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</si>
  <si>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</si>
  <si>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</si>
  <si>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</si>
  <si>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</si>
  <si>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</si>
  <si>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</si>
  <si>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</si>
  <si>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</si>
  <si>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</si>
  <si>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</si>
  <si>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</si>
  <si>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</si>
  <si>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</si>
  <si>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</si>
  <si>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</si>
  <si>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</si>
  <si>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</si>
  <si>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</si>
  <si>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</si>
  <si>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</si>
  <si>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</si>
  <si>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</si>
  <si>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</si>
  <si>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</si>
  <si>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</si>
  <si>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</si>
  <si>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</si>
  <si>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</si>
  <si>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</si>
  <si>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</si>
  <si>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</si>
  <si>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</si>
  <si>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</si>
  <si>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</si>
  <si>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</si>
  <si>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</si>
  <si>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</si>
  <si>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</si>
  <si>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</si>
  <si>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</si>
  <si>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</si>
  <si>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</si>
  <si>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</si>
  <si>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</si>
  <si>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</si>
  <si>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</si>
  <si>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</si>
  <si>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</si>
  <si>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</si>
  <si>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</si>
  <si>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</si>
  <si>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</si>
  <si>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</si>
  <si>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</si>
  <si>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</si>
  <si>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</si>
  <si>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</si>
  <si>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</si>
  <si>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</si>
  <si>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</si>
  <si>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</si>
  <si>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</si>
  <si>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</si>
  <si>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</si>
  <si>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</si>
  <si>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</si>
  <si>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</si>
  <si>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</si>
  <si>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</si>
  <si>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</si>
  <si>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</si>
  <si>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</si>
  <si>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</si>
  <si>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</si>
  <si>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</si>
  <si>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</si>
  <si>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</si>
  <si>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</si>
  <si>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</si>
  <si>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</si>
  <si>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</si>
  <si>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</si>
  <si>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</si>
  <si>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</si>
  <si>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</si>
  <si>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</si>
  <si>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</si>
  <si>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</si>
  <si>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</si>
  <si>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</si>
  <si>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</si>
  <si>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</si>
  <si>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</si>
  <si>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</si>
  <si>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</si>
  <si>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</si>
  <si>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</si>
  <si>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</si>
  <si>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</si>
  <si>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</si>
  <si>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</si>
  <si>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</si>
  <si>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</si>
  <si>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</si>
  <si>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</si>
  <si>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</si>
  <si>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</si>
  <si>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</si>
  <si>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</si>
  <si>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</si>
  <si>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</si>
  <si>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</si>
  <si>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</si>
  <si>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</si>
  <si>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</si>
  <si>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</si>
  <si>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</si>
  <si>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</si>
  <si>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</si>
  <si>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</si>
  <si>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</si>
  <si>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</si>
  <si>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</si>
  <si>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</si>
  <si>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</si>
  <si>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</si>
  <si>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</si>
  <si>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</si>
  <si>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</si>
  <si>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</si>
  <si>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</si>
  <si>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</si>
  <si>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</si>
  <si>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</si>
  <si>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</si>
  <si>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</si>
  <si>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</si>
  <si>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</si>
  <si>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</si>
  <si>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</si>
  <si>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</si>
  <si>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</si>
  <si>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</si>
  <si>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</si>
  <si>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</si>
  <si>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</si>
  <si>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</si>
  <si>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</si>
  <si>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</si>
  <si>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</si>
  <si>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</si>
  <si>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</si>
  <si>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</si>
  <si>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</si>
  <si>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</si>
  <si>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</si>
  <si>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</si>
  <si>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</si>
  <si>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</si>
  <si>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</si>
  <si>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</si>
  <si>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</si>
  <si>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</si>
  <si>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</si>
  <si>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</si>
  <si>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</si>
  <si>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</si>
  <si>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</si>
  <si>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</si>
  <si>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</si>
  <si>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</si>
  <si>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</si>
  <si>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</si>
  <si>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</si>
  <si>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</si>
  <si>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</si>
  <si>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</si>
  <si>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</si>
  <si>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</si>
  <si>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</si>
  <si>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</si>
  <si>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</si>
  <si>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</si>
  <si>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</si>
  <si>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</si>
  <si>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</si>
  <si>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</si>
  <si>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</si>
  <si>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</si>
  <si>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</si>
  <si>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</si>
  <si>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</si>
  <si>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</si>
  <si>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</si>
  <si>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</si>
  <si>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</si>
  <si>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</si>
  <si>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</si>
  <si>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</si>
  <si>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</si>
  <si>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</si>
  <si>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</si>
  <si>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</si>
  <si>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</si>
  <si>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</si>
  <si>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</si>
  <si>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</si>
  <si>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</si>
  <si>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</si>
  <si>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</si>
  <si>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</si>
  <si>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</si>
  <si>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</si>
  <si>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</si>
  <si>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</si>
  <si>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</si>
  <si>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</si>
  <si>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</si>
  <si>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</si>
  <si>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</si>
  <si>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</si>
  <si>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</si>
  <si>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</si>
  <si>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</si>
  <si>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</si>
  <si>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</si>
  <si>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</si>
  <si>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</si>
  <si>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</si>
  <si>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</si>
  <si>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</si>
  <si>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</si>
  <si>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</si>
  <si>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</si>
  <si>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</si>
  <si>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</si>
  <si>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</si>
  <si>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</si>
  <si>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</si>
  <si>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</si>
  <si>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</si>
  <si>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</si>
  <si>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</si>
  <si>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</si>
  <si>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</si>
  <si>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</si>
  <si>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</si>
  <si>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</si>
  <si>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</si>
  <si>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</si>
  <si>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</si>
  <si>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</si>
  <si>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</si>
  <si>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</si>
  <si>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</si>
  <si>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</si>
  <si>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</si>
  <si>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</si>
  <si>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</si>
  <si>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</si>
  <si>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</si>
  <si>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</si>
  <si>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</si>
  <si>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</si>
  <si>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</si>
  <si>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</si>
  <si>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</si>
  <si>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</si>
  <si>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</si>
  <si>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</si>
  <si>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</si>
  <si>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</si>
  <si>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</si>
  <si>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</si>
  <si>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</si>
  <si>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</si>
  <si>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</si>
  <si>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</si>
  <si>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</si>
  <si>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</si>
  <si>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</si>
  <si>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</si>
  <si>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</si>
  <si>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</si>
  <si>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</si>
  <si>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</si>
  <si>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</si>
  <si>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</si>
  <si>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</si>
  <si>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</si>
  <si>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</si>
  <si>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</si>
  <si>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</si>
  <si>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</si>
  <si>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</si>
  <si>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</si>
  <si>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</si>
  <si>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</si>
  <si>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</si>
  <si>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</si>
  <si>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</si>
  <si>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</si>
  <si>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</si>
  <si>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</si>
  <si>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</si>
  <si>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</si>
  <si>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</si>
  <si>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</si>
  <si>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</si>
  <si>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</si>
  <si>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</si>
  <si>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</si>
  <si>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</si>
  <si>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</si>
  <si>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</si>
  <si>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</si>
  <si>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</si>
  <si>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</si>
  <si>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</si>
  <si>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</si>
  <si>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</si>
  <si>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</si>
  <si>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</si>
  <si>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</si>
  <si>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</si>
  <si>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</si>
  <si>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</si>
  <si>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</si>
  <si>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</si>
  <si>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</si>
  <si>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</si>
  <si>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</si>
  <si>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</si>
  <si>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</si>
  <si>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</si>
  <si>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</si>
  <si>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</si>
  <si>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</si>
  <si>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</si>
  <si>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</si>
  <si>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</si>
  <si>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</si>
  <si>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</si>
  <si>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</si>
  <si>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</si>
  <si>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</si>
  <si>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</si>
  <si>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</si>
  <si>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</si>
  <si>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</si>
  <si>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</si>
  <si>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</si>
  <si>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</si>
  <si>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</si>
  <si>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</si>
  <si>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</si>
  <si>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</si>
  <si>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</si>
  <si>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</si>
  <si>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</si>
  <si>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</si>
  <si>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</si>
  <si>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</si>
  <si>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</si>
  <si>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</si>
  <si>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</si>
  <si>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</si>
  <si>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</si>
  <si>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</si>
  <si>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</si>
  <si>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</si>
  <si>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</si>
  <si>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</si>
  <si>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</si>
  <si>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</si>
  <si>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</si>
  <si>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</si>
  <si>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</si>
  <si>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</si>
  <si>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</si>
  <si>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</si>
  <si>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</si>
  <si>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</si>
  <si>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</si>
  <si>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</si>
  <si>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</si>
  <si>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</si>
  <si>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</si>
  <si>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</si>
  <si>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</si>
  <si>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</si>
  <si>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</si>
  <si>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</si>
  <si>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</si>
  <si>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</si>
  <si>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</si>
  <si>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</si>
  <si>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</si>
  <si>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</si>
  <si>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</si>
  <si>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</si>
  <si>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</si>
  <si>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</si>
  <si>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</si>
  <si>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</si>
  <si>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</si>
  <si>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</si>
  <si>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</si>
  <si>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</si>
  <si>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</si>
  <si>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</si>
  <si>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</si>
  <si>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</si>
  <si>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</si>
  <si>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</si>
  <si>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</si>
  <si>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</si>
  <si>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</si>
  <si>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</si>
  <si>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</si>
  <si>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</si>
  <si>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</si>
  <si>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</si>
  <si>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</si>
  <si>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</si>
  <si>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</si>
  <si>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</si>
  <si>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</si>
  <si>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</si>
  <si>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</si>
  <si>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</si>
  <si>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</si>
  <si>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</si>
  <si>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</si>
  <si>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</si>
  <si>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</si>
  <si>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</si>
  <si>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</si>
  <si>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</si>
  <si>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</si>
  <si>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</si>
  <si>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</si>
  <si>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</si>
  <si>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</si>
  <si>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</si>
  <si>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</si>
  <si>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</si>
  <si>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</si>
  <si>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</si>
  <si>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</si>
  <si>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</si>
  <si>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</si>
  <si>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</si>
  <si>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</si>
  <si>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</si>
  <si>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</si>
  <si>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</si>
  <si>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</si>
  <si>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</si>
  <si>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</si>
  <si>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</si>
  <si>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</si>
  <si>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</si>
  <si>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</si>
  <si>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</si>
  <si>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</si>
  <si>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</si>
  <si>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</si>
  <si>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</si>
  <si>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</si>
  <si>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</si>
  <si>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</si>
  <si>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</si>
  <si>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</si>
  <si>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</si>
  <si>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</si>
  <si>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</si>
  <si>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</si>
  <si>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</si>
  <si>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</si>
  <si>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</si>
  <si>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</si>
  <si>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</si>
  <si>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</si>
  <si>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</si>
  <si>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</si>
  <si>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</si>
  <si>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</si>
  <si>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</si>
  <si>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</si>
  <si>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</si>
  <si>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</si>
  <si>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</si>
  <si>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</si>
  <si>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</si>
  <si>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</si>
  <si>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</si>
  <si>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</si>
  <si>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</si>
  <si>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</si>
  <si>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</si>
  <si>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</si>
  <si>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</si>
  <si>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</si>
  <si>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</si>
  <si>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</si>
  <si>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</si>
  <si>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</si>
  <si>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</si>
  <si>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</si>
  <si>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</si>
  <si>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</si>
  <si>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</si>
  <si>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</si>
  <si>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</si>
  <si>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</si>
  <si>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</si>
  <si>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</si>
  <si>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</si>
  <si>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</si>
  <si>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</si>
  <si>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</si>
  <si>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</si>
  <si>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</si>
  <si>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</si>
  <si>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</si>
  <si>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</si>
  <si>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</si>
  <si>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</si>
  <si>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</si>
  <si>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</si>
  <si>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</si>
  <si>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</si>
  <si>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</si>
  <si>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</si>
  <si>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</si>
  <si>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</si>
  <si>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</si>
  <si>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</si>
  <si>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</si>
  <si>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</si>
  <si>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</si>
  <si>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</si>
  <si>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</si>
  <si>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</si>
  <si>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</si>
  <si>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</si>
  <si>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</si>
  <si>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</si>
  <si>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</si>
  <si>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</si>
  <si>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</si>
  <si>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</si>
  <si>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</si>
  <si>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</si>
  <si>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</si>
  <si>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</si>
  <si>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</si>
  <si>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</si>
  <si>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</si>
  <si>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</si>
  <si>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</si>
  <si>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</si>
  <si>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</si>
  <si>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</si>
  <si>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</si>
  <si>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</si>
  <si>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</si>
  <si>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</si>
  <si>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</si>
  <si>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</si>
  <si>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</si>
  <si>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</si>
  <si>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</si>
  <si>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</si>
  <si>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</si>
  <si>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</si>
  <si>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</si>
  <si>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</si>
  <si>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</si>
  <si>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</si>
  <si>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</si>
  <si>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</si>
  <si>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</si>
  <si>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</si>
  <si>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</si>
  <si>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</si>
  <si>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</si>
  <si>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</si>
  <si>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</si>
  <si>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</si>
  <si>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</si>
  <si>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</si>
  <si>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</si>
  <si>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</si>
  <si>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</si>
  <si>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</si>
  <si>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</si>
  <si>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</si>
  <si>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</si>
  <si>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</si>
  <si>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</si>
  <si>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</si>
  <si>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</si>
  <si>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</si>
  <si>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</si>
  <si>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</si>
  <si>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</si>
  <si>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</si>
  <si>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</si>
  <si>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</si>
  <si>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</si>
  <si>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</si>
  <si>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</si>
  <si>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</si>
  <si>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</si>
  <si>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</si>
  <si>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</si>
  <si>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</si>
  <si>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</si>
  <si>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</si>
  <si>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</si>
  <si>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</si>
  <si>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</si>
  <si>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</si>
  <si>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</si>
  <si>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</si>
  <si>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</si>
  <si>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</si>
  <si>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</si>
  <si>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</si>
  <si>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</si>
  <si>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</si>
  <si>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</si>
  <si>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</si>
  <si>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</si>
  <si>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</si>
  <si>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</si>
  <si>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</si>
  <si>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</si>
  <si>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</si>
  <si>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</si>
  <si>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</si>
  <si>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</si>
  <si>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</si>
  <si>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</si>
  <si>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</si>
  <si>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</si>
  <si>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</si>
  <si>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</si>
  <si>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</si>
  <si>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</si>
  <si>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</si>
  <si>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</si>
  <si>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</si>
  <si>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</si>
  <si>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</si>
  <si>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</si>
  <si>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</si>
  <si>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</si>
  <si>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</si>
  <si>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</si>
  <si>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</si>
  <si>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</si>
  <si>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</si>
  <si>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</si>
  <si>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</si>
  <si>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</si>
  <si>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</si>
  <si>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</si>
  <si>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</si>
  <si>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</si>
  <si>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</si>
  <si>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</si>
  <si>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</si>
  <si>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</si>
  <si>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</si>
  <si>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</si>
  <si>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</si>
  <si>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</si>
  <si>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</si>
  <si>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</si>
  <si>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</si>
  <si>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</si>
  <si>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</si>
  <si>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</si>
  <si>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</si>
  <si>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</si>
  <si>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</si>
  <si>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</si>
  <si>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</si>
  <si>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</si>
  <si>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</si>
  <si>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</si>
  <si>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</si>
  <si>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</si>
  <si>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</si>
  <si>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</si>
  <si>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</si>
  <si>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</si>
  <si>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</si>
  <si>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</si>
  <si>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</si>
  <si>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</si>
  <si>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</si>
  <si>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</si>
  <si>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</si>
  <si>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</si>
  <si>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</si>
  <si>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</si>
  <si>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</si>
  <si>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</si>
  <si>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</si>
  <si>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</si>
  <si>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</si>
  <si>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</si>
  <si>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</si>
  <si>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</si>
  <si>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</si>
  <si>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</si>
  <si>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</si>
  <si>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</si>
  <si>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</si>
  <si>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</si>
  <si>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</si>
  <si>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</si>
  <si>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</si>
  <si>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</si>
  <si>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</si>
  <si>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</si>
  <si>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</si>
  <si>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</si>
  <si>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</si>
  <si>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</si>
  <si>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</si>
  <si>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</si>
  <si>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</si>
  <si>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</si>
  <si>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</si>
  <si>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</si>
  <si>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</si>
  <si>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</si>
  <si>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</si>
  <si>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</si>
  <si>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</si>
  <si>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</si>
  <si>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</si>
  <si>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</si>
  <si>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</si>
  <si>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</si>
  <si>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</si>
  <si>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</si>
  <si>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</si>
  <si>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</si>
  <si>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</si>
  <si>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</si>
  <si>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</si>
  <si>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</si>
  <si>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</si>
  <si>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</si>
  <si>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</si>
  <si>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</si>
  <si>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</si>
  <si>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</si>
  <si>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</si>
  <si>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</si>
  <si>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</si>
  <si>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</si>
  <si>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</si>
  <si>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</si>
  <si>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</si>
  <si>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</si>
  <si>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</si>
  <si>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</si>
  <si>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</si>
  <si>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</si>
  <si>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</si>
  <si>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</si>
  <si>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</si>
  <si>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</si>
  <si>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</si>
  <si>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</si>
  <si>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</si>
  <si>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</si>
  <si>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</si>
  <si>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</si>
  <si>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</si>
  <si>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</si>
  <si>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</si>
  <si>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</si>
  <si>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</si>
  <si>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</si>
  <si>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</si>
  <si>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</si>
  <si>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</si>
  <si>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</si>
  <si>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</si>
  <si>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</si>
  <si>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</si>
  <si>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</si>
  <si>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</si>
  <si>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</si>
  <si>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</si>
  <si>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</si>
  <si>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</si>
  <si>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</si>
  <si>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</si>
  <si>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</si>
  <si>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</si>
  <si>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</si>
  <si>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</si>
  <si>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</si>
  <si>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</si>
  <si>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</si>
  <si>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</si>
  <si>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</si>
  <si>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</si>
  <si>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</si>
  <si>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</si>
  <si>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</si>
  <si>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</si>
  <si>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</si>
  <si>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</si>
  <si>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</si>
  <si>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</si>
  <si>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</si>
  <si>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</si>
  <si>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</si>
  <si>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</si>
  <si>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</si>
  <si>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</si>
  <si>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</si>
  <si>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</si>
  <si>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</si>
  <si>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</si>
  <si>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</si>
  <si>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</si>
  <si>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</si>
  <si>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</si>
  <si>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</si>
  <si>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</si>
  <si>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</si>
  <si>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</si>
  <si>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</si>
  <si>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</si>
  <si>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</si>
  <si>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</si>
  <si>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</si>
  <si>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</si>
  <si>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</si>
  <si>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</si>
  <si>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</si>
  <si>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</si>
  <si>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</si>
  <si>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</si>
  <si>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</si>
  <si>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</si>
  <si>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</si>
  <si>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</si>
  <si>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</si>
  <si>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</si>
  <si>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</si>
  <si>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</si>
  <si>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</si>
  <si>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</si>
  <si>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</si>
  <si>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</si>
  <si>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</si>
  <si>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</si>
  <si>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</si>
  <si>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</si>
  <si>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</si>
  <si>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</si>
  <si>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</si>
  <si>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</si>
  <si>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</si>
  <si>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</si>
  <si>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</si>
  <si>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</si>
  <si>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</si>
  <si>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</si>
  <si>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</si>
  <si>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</si>
  <si>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</si>
  <si>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</si>
  <si>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</si>
  <si>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</si>
  <si>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</si>
  <si>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</si>
  <si>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</si>
  <si>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</si>
  <si>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</si>
  <si>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</si>
  <si>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</si>
  <si>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</si>
  <si>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</si>
  <si>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</si>
  <si>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</si>
  <si>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</si>
  <si>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</si>
  <si>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</si>
  <si>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</si>
  <si>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</si>
  <si>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</si>
  <si>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</si>
  <si>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</si>
  <si>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</si>
  <si>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</si>
  <si>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</si>
  <si>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</si>
  <si>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</si>
  <si>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</si>
  <si>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</si>
  <si>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</si>
  <si>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</si>
  <si>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</si>
  <si>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</si>
  <si>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</si>
  <si>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</si>
  <si>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</si>
  <si>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</si>
  <si>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</si>
  <si>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</si>
  <si>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</si>
  <si>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</si>
  <si>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</si>
  <si>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</si>
  <si>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</si>
  <si>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</si>
  <si>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</si>
  <si>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</si>
  <si>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</si>
  <si>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</si>
  <si>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</si>
  <si>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</si>
  <si>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</si>
  <si>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</si>
  <si>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</si>
  <si>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</si>
  <si>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</si>
  <si>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</si>
  <si>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</si>
  <si>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</si>
  <si>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</si>
  <si>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</si>
  <si>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</si>
  <si>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</si>
  <si>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</si>
  <si>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</si>
  <si>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</si>
  <si>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</si>
  <si>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</si>
  <si>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</si>
  <si>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</si>
  <si>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</si>
  <si>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</si>
  <si>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</si>
  <si>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</si>
  <si>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</si>
  <si>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</si>
  <si>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</si>
  <si>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</si>
  <si>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</si>
  <si>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</si>
  <si>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</si>
  <si>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</si>
  <si>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</si>
  <si>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</si>
  <si>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</si>
  <si>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</si>
  <si>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</si>
  <si>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</si>
  <si>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</si>
  <si>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</si>
  <si>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</si>
  <si>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</si>
  <si>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</si>
  <si>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</si>
  <si>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</si>
  <si>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</si>
  <si>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</si>
  <si>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</si>
  <si>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</si>
  <si>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</si>
  <si>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</si>
  <si>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</si>
  <si>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</si>
  <si>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</si>
  <si>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</si>
  <si>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</si>
  <si>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</si>
  <si>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</si>
  <si>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</si>
  <si>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</si>
  <si>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</si>
  <si>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</si>
  <si>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</si>
  <si>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</si>
  <si>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</si>
  <si>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</si>
  <si>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</si>
  <si>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</si>
  <si>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</si>
  <si>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</si>
  <si>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</si>
  <si>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</si>
  <si>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</si>
  <si>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</si>
  <si>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</si>
  <si>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</si>
  <si>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</si>
  <si>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</si>
  <si>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</si>
  <si>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</si>
  <si>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</si>
  <si>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</si>
  <si>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</si>
  <si>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</si>
  <si>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</si>
  <si>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</si>
  <si>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</si>
  <si>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</si>
  <si>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</si>
  <si>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</si>
  <si>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</si>
  <si>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</si>
  <si>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</si>
  <si>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</si>
  <si>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</si>
  <si>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</si>
  <si>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</si>
  <si>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</si>
  <si>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</si>
  <si>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</si>
  <si>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</si>
  <si>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</si>
  <si>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</si>
  <si>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</si>
  <si>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</si>
  <si>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</si>
  <si>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</si>
  <si>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</si>
  <si>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</si>
  <si>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</si>
  <si>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</si>
  <si>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</si>
  <si>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</si>
  <si>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</si>
  <si>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</si>
  <si>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</si>
  <si>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</si>
  <si>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</si>
  <si>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</si>
  <si>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</si>
  <si>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</si>
  <si>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</si>
  <si>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</si>
  <si>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</si>
  <si>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</si>
  <si>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</si>
  <si>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</si>
  <si>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</si>
  <si>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</si>
  <si>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</si>
  <si>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</si>
  <si>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</si>
  <si>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</si>
  <si>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</si>
  <si>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</si>
  <si>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</si>
  <si>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</si>
  <si>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</si>
  <si>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</si>
  <si>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</si>
  <si>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</si>
  <si>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</si>
  <si>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</si>
  <si>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</si>
  <si>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</si>
  <si>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</si>
  <si>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</si>
  <si>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</si>
  <si>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</si>
  <si>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</si>
  <si>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</si>
  <si>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</si>
  <si>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</si>
  <si>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</si>
  <si>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</si>
  <si>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</si>
  <si>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</si>
  <si>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</si>
  <si>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</si>
  <si>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</si>
  <si>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</si>
  <si>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</si>
  <si>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</si>
  <si>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</si>
  <si>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</si>
  <si>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</si>
  <si>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</si>
  <si>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</si>
  <si>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</si>
  <si>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</si>
  <si>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</si>
  <si>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</si>
  <si>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</si>
  <si>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</si>
  <si>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</si>
  <si>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</si>
  <si>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</si>
  <si>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</si>
  <si>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</si>
  <si>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</si>
  <si>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</si>
  <si>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</si>
  <si>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</si>
  <si>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</si>
  <si>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</si>
  <si>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</si>
  <si>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</si>
  <si>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</si>
  <si>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</si>
  <si>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</si>
  <si>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</si>
  <si>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</si>
  <si>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</si>
  <si>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</si>
  <si>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</si>
  <si>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</si>
  <si>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</si>
  <si>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</si>
  <si>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</si>
  <si>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</si>
  <si>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</si>
  <si>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</si>
  <si>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</si>
  <si>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</si>
  <si>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</si>
  <si>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</si>
  <si>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</si>
  <si>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</si>
  <si>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</si>
  <si>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</si>
  <si>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</si>
  <si>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</si>
  <si>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</si>
  <si>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</si>
  <si>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</si>
  <si>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</si>
  <si>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</si>
  <si>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</si>
  <si>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</si>
  <si>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</si>
  <si>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</si>
  <si>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</si>
  <si>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</si>
  <si>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</si>
  <si>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</si>
  <si>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</si>
  <si>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</si>
  <si>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</si>
  <si>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</si>
  <si>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</si>
  <si>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</si>
  <si>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</si>
  <si>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</si>
  <si>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</si>
  <si>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</si>
  <si>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</si>
  <si>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</si>
  <si>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</si>
  <si>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</si>
  <si>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</si>
  <si>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</si>
  <si>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</si>
  <si>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</si>
  <si>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</si>
  <si>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</si>
  <si>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</si>
  <si>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</si>
  <si>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</si>
  <si>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</si>
  <si>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</si>
  <si>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</si>
  <si>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</si>
  <si>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</si>
  <si>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</si>
  <si>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</si>
  <si>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</si>
  <si>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</si>
  <si>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</si>
  <si>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</si>
  <si>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</si>
  <si>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</si>
  <si>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</si>
  <si>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</si>
  <si>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</si>
  <si>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</si>
  <si>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</si>
  <si>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</si>
  <si>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</si>
  <si>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</si>
  <si>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</si>
  <si>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</si>
  <si>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</si>
  <si>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</si>
  <si>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</si>
  <si>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</si>
  <si>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</si>
  <si>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</si>
  <si>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</si>
  <si>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</si>
  <si>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</si>
  <si>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</si>
  <si>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</si>
  <si>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</si>
  <si>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</si>
  <si>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</si>
  <si>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</si>
  <si>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</si>
  <si>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</si>
  <si>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</si>
  <si>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</si>
  <si>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</si>
  <si>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</si>
  <si>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</si>
  <si>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</si>
  <si>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</si>
  <si>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</si>
  <si>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</si>
  <si>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</si>
  <si>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</si>
  <si>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</si>
  <si>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</si>
  <si>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</si>
  <si>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</si>
  <si>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</si>
  <si>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</si>
  <si>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</si>
  <si>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</si>
  <si>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</si>
  <si>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</si>
  <si>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</si>
  <si>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</si>
  <si>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</si>
  <si>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</si>
  <si>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</si>
  <si>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</si>
  <si>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</si>
  <si>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</si>
  <si>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</si>
  <si>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</si>
  <si>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</si>
  <si>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</si>
  <si>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</si>
  <si>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</si>
  <si>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</si>
  <si>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</si>
  <si>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</si>
  <si>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</si>
  <si>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</si>
  <si>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</si>
  <si>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</si>
  <si>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</si>
  <si>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</si>
  <si>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</si>
  <si>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</si>
  <si>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</si>
  <si>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</si>
  <si>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</si>
  <si>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</si>
  <si>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</si>
  <si>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</si>
  <si>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</si>
  <si>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</si>
  <si>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</si>
  <si>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</si>
  <si>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</si>
  <si>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</si>
  <si>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</si>
  <si>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</si>
  <si>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</si>
  <si>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</si>
  <si>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</si>
  <si>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</si>
  <si>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</si>
  <si>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</si>
  <si>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</si>
  <si>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</si>
  <si>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</si>
  <si>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</si>
  <si>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</si>
  <si>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</si>
  <si>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</si>
  <si>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</si>
  <si>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</si>
  <si>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</si>
  <si>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</si>
  <si>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</si>
  <si>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</si>
  <si>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</si>
  <si>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</si>
  <si>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</si>
  <si>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</si>
  <si>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</si>
  <si>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</si>
  <si>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</si>
  <si>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</si>
  <si>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</si>
  <si>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</si>
  <si>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</si>
  <si>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</si>
  <si>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</si>
  <si>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</si>
  <si>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</si>
  <si>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</si>
  <si>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</si>
  <si>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</si>
  <si>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</si>
  <si>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</si>
  <si>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</si>
  <si>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</si>
  <si>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</si>
  <si>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</si>
  <si>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</si>
  <si>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</si>
  <si>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</si>
  <si>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</si>
  <si>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</si>
  <si>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</si>
  <si>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</si>
  <si>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</si>
  <si>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</si>
  <si>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</si>
  <si>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</si>
  <si>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</si>
  <si>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</si>
  <si>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</si>
  <si>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</si>
  <si>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</si>
  <si>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</si>
  <si>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</si>
  <si>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</si>
  <si>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</si>
  <si>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</si>
  <si>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</si>
  <si>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</si>
  <si>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</si>
  <si>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</si>
  <si>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</si>
  <si>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</si>
  <si>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</si>
  <si>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</si>
  <si>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</si>
  <si>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</si>
  <si>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</si>
  <si>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</si>
  <si>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</si>
  <si>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</si>
  <si>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</si>
  <si>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</si>
  <si>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</si>
  <si>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</si>
  <si>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</si>
  <si>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</si>
  <si>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</si>
  <si>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</si>
  <si>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</si>
  <si>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</si>
  <si>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</si>
  <si>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</si>
  <si>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</si>
  <si>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</si>
  <si>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</si>
  <si>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</si>
  <si>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</si>
  <si>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</si>
  <si>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</si>
  <si>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</si>
  <si>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</si>
  <si>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</si>
  <si>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</si>
  <si>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</si>
  <si>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</si>
  <si>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</si>
  <si>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</si>
  <si>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</si>
  <si>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</si>
  <si>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</si>
  <si>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</si>
  <si>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</si>
  <si>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</si>
  <si>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</si>
  <si>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</si>
  <si>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</si>
  <si>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</si>
  <si>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</si>
  <si>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</si>
  <si>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</si>
  <si>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</si>
  <si>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</si>
  <si>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</si>
  <si>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</si>
  <si>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</si>
  <si>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</si>
  <si>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</si>
  <si>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</si>
  <si>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</si>
  <si>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</si>
  <si>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</si>
  <si>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</si>
  <si>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</si>
  <si>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</si>
  <si>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</si>
  <si>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</si>
  <si>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</si>
  <si>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</si>
  <si>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</si>
  <si>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</si>
  <si>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</si>
  <si>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</si>
  <si>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</si>
  <si>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</si>
  <si>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</si>
  <si>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</si>
  <si>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</si>
  <si>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</si>
  <si>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</si>
  <si>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</si>
  <si>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</si>
  <si>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</si>
  <si>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</si>
  <si>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</si>
  <si>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</si>
  <si>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</si>
  <si>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</si>
  <si>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</si>
  <si>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</si>
  <si>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</si>
  <si>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</si>
  <si>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</si>
  <si>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</si>
  <si>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</si>
  <si>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</si>
  <si>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</si>
  <si>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</si>
  <si>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</si>
  <si>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</si>
  <si>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</si>
  <si>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</si>
  <si>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</si>
  <si>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</si>
  <si>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</si>
  <si>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</si>
  <si>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</si>
  <si>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</si>
  <si>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</si>
  <si>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</si>
  <si>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</si>
  <si>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</si>
  <si>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</si>
  <si>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</si>
  <si>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</si>
  <si>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</si>
  <si>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</si>
  <si>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</si>
  <si>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</si>
  <si>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</si>
  <si>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</si>
  <si>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</si>
  <si>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</si>
  <si>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</si>
  <si>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</si>
  <si>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</si>
  <si>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</si>
  <si>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</si>
  <si>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</si>
  <si>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</si>
  <si>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</si>
  <si>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</si>
  <si>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</si>
  <si>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</si>
  <si>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</si>
  <si>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</si>
  <si>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</si>
  <si>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</si>
  <si>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</si>
  <si>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</si>
  <si>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</si>
  <si>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</si>
  <si>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</si>
  <si>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</si>
  <si>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</si>
  <si>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</si>
  <si>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</si>
  <si>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</si>
  <si>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</si>
  <si>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</si>
  <si>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</si>
  <si>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</si>
  <si>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</si>
  <si>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</si>
  <si>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</si>
  <si>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</si>
  <si>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</si>
  <si>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</si>
  <si>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</si>
  <si>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</si>
  <si>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</si>
  <si>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</si>
  <si>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</si>
  <si>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</si>
  <si>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</si>
  <si>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</si>
  <si>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</si>
  <si>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</si>
  <si>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</si>
  <si>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</si>
  <si>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</si>
  <si>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</si>
  <si>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</si>
  <si>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</si>
  <si>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</si>
  <si>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</si>
  <si>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</si>
  <si>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</si>
  <si>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</si>
  <si>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</si>
  <si>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</si>
  <si>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</si>
  <si>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</si>
  <si>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</si>
  <si>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</si>
  <si>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</si>
  <si>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</si>
  <si>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</si>
  <si>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</si>
  <si>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</si>
  <si>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</si>
  <si>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</si>
  <si>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</si>
  <si>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</si>
  <si>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</si>
  <si>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</si>
  <si>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</si>
  <si>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</si>
  <si>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</si>
  <si>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</si>
  <si>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</si>
  <si>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</si>
  <si>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</si>
  <si>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</si>
  <si>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</si>
  <si>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</si>
  <si>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</si>
  <si>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</si>
  <si>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</si>
  <si>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</si>
  <si>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</si>
  <si>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</si>
  <si>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</si>
  <si>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</si>
  <si>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</si>
  <si>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</si>
  <si>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</si>
  <si>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</si>
  <si>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</si>
  <si>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</si>
  <si>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</si>
  <si>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</si>
  <si>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</si>
  <si>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</si>
  <si>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</si>
  <si>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</si>
  <si>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</si>
  <si>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</si>
  <si>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</si>
  <si>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</si>
  <si>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</si>
  <si>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</si>
  <si>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</si>
  <si>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</si>
  <si>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</si>
  <si>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</si>
  <si>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</si>
  <si>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</si>
  <si>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</si>
  <si>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</si>
  <si>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</si>
  <si>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</si>
  <si>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</si>
  <si>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</si>
  <si>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</si>
  <si>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</si>
  <si>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</si>
  <si>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</si>
  <si>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</si>
  <si>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</si>
  <si>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</si>
  <si>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</si>
  <si>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</si>
  <si>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</si>
  <si>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</si>
  <si>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</si>
  <si>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</si>
  <si>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</si>
  <si>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</si>
  <si>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</si>
  <si>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</si>
  <si>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</si>
  <si>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</si>
  <si>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</si>
  <si>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</si>
  <si>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</si>
  <si>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</si>
  <si>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</si>
  <si>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</si>
  <si>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</si>
  <si>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</si>
  <si>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</si>
  <si>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</si>
  <si>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</si>
  <si>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</si>
  <si>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</si>
  <si>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</si>
  <si>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</si>
  <si>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</si>
  <si>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</si>
  <si>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</si>
  <si>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</si>
  <si>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</si>
  <si>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</si>
  <si>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</si>
  <si>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</si>
  <si>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</si>
  <si>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</si>
  <si>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</si>
  <si>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</si>
  <si>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</si>
  <si>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</si>
  <si>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</si>
  <si>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</si>
  <si>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</si>
  <si>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</si>
  <si>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</si>
  <si>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</si>
  <si>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</si>
  <si>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</si>
  <si>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</si>
  <si>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</si>
  <si>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</si>
  <si>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</si>
  <si>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</si>
  <si>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</si>
  <si>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</si>
  <si>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</si>
  <si>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</si>
  <si>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</si>
  <si>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</si>
  <si>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</si>
  <si>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</si>
  <si>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</si>
  <si>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</si>
  <si>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</si>
  <si>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</si>
  <si>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</si>
  <si>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</si>
  <si>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</si>
  <si>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</si>
  <si>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</si>
  <si>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</si>
  <si>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</si>
  <si>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</si>
  <si>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</si>
  <si>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</si>
  <si>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</si>
  <si>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</si>
  <si>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</si>
  <si>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</si>
  <si>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</si>
  <si>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</si>
  <si>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</si>
  <si>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</si>
  <si>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</si>
  <si>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</si>
  <si>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</si>
  <si>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</si>
  <si>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</si>
  <si>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</si>
  <si>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</si>
  <si>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</si>
  <si>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</si>
  <si>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</si>
  <si>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</si>
  <si>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</si>
  <si>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</si>
  <si>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</si>
  <si>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</si>
  <si>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</si>
  <si>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</si>
  <si>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</si>
  <si>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</si>
  <si>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</si>
  <si>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</si>
  <si>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</si>
  <si>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</si>
  <si>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</si>
  <si>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</si>
  <si>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</si>
  <si>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</si>
  <si>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</si>
  <si>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</si>
  <si>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</si>
  <si>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</si>
  <si>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</si>
  <si>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</si>
  <si>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</si>
  <si>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</si>
  <si>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</si>
  <si>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</si>
  <si>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</si>
  <si>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</si>
  <si>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</si>
  <si>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</si>
  <si>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</si>
  <si>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</si>
  <si>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</si>
  <si>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</si>
  <si>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</si>
  <si>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</si>
  <si>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</si>
  <si>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</si>
  <si>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</si>
  <si>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</si>
  <si>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</si>
  <si>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</si>
  <si>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</si>
  <si>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</si>
  <si>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</si>
  <si>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</si>
  <si>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</si>
  <si>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</si>
  <si>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</si>
  <si>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</si>
  <si>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</si>
  <si>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</si>
  <si>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</si>
  <si>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</si>
  <si>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</si>
  <si>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</si>
  <si>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</si>
  <si>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</si>
  <si>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</si>
  <si>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</si>
  <si>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</si>
  <si>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</si>
  <si>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</si>
  <si>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</si>
  <si>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</si>
  <si>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</si>
  <si>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</si>
  <si>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</si>
  <si>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</si>
  <si>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</si>
  <si>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</si>
  <si>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</si>
  <si>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</si>
  <si>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</si>
  <si>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</si>
  <si>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</si>
  <si>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</si>
  <si>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</si>
  <si>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</si>
  <si>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</si>
  <si>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</si>
  <si>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</si>
  <si>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</si>
  <si>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</si>
  <si>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</si>
  <si>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</si>
  <si>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</si>
  <si>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</si>
  <si>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</si>
  <si>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</si>
  <si>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</si>
  <si>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</si>
  <si>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</si>
  <si>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</si>
  <si>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</si>
  <si>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</si>
  <si>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</si>
  <si>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</si>
  <si>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</si>
  <si>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</si>
  <si>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</si>
  <si>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</si>
  <si>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</si>
  <si>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</si>
  <si>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</si>
  <si>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</si>
  <si>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</si>
  <si>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</si>
  <si>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</si>
  <si>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</si>
  <si>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</si>
  <si>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</si>
  <si>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</si>
  <si>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</si>
  <si>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</si>
  <si>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</si>
  <si>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</si>
  <si>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</si>
  <si>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</si>
  <si>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</si>
  <si>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</si>
  <si>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</si>
  <si>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</si>
  <si>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</si>
  <si>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</si>
  <si>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</si>
  <si>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</si>
  <si>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</si>
  <si>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</si>
  <si>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</si>
  <si>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</si>
  <si>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</si>
  <si>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</si>
  <si>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</si>
  <si>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</si>
  <si>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</si>
  <si>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</si>
  <si>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</si>
  <si>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</si>
  <si>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</si>
  <si>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</si>
  <si>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</si>
  <si>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</si>
  <si>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</si>
  <si>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</si>
  <si>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</si>
  <si>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</si>
  <si>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</si>
  <si>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</si>
  <si>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</si>
  <si>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</si>
  <si>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</si>
  <si>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</si>
  <si>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</si>
  <si>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</si>
  <si>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</si>
  <si>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</si>
  <si>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</si>
  <si>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</si>
  <si>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</si>
  <si>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</si>
  <si>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</si>
  <si>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</si>
  <si>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</si>
  <si>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</si>
  <si>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</si>
  <si>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</si>
  <si>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</si>
  <si>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</si>
  <si>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</si>
  <si>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</si>
  <si>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</si>
  <si>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</si>
  <si>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</si>
  <si>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</si>
  <si>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</si>
  <si>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</si>
  <si>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</si>
  <si>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</si>
  <si>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</si>
  <si>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</si>
  <si>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</si>
  <si>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</si>
  <si>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</si>
  <si>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</si>
  <si>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</si>
  <si>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</si>
  <si>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</si>
  <si>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</si>
  <si>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</si>
  <si>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</si>
  <si>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</si>
  <si>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</si>
  <si>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</si>
  <si>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</si>
  <si>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</si>
  <si>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</si>
  <si>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</si>
  <si>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</si>
  <si>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</si>
  <si>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</si>
  <si>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</si>
  <si>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</si>
  <si>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</si>
  <si>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</si>
  <si>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</si>
  <si>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</si>
  <si>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</si>
  <si>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</si>
  <si>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</si>
  <si>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</si>
  <si>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</si>
  <si>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</si>
  <si>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</si>
  <si>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</si>
  <si>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</si>
  <si>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</si>
  <si>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</si>
  <si>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</si>
  <si>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</si>
  <si>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</si>
  <si>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</si>
  <si>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</si>
  <si>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</si>
  <si>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</si>
  <si>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</si>
  <si>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</si>
  <si>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</si>
  <si>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</si>
  <si>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</si>
  <si>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</si>
  <si>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</si>
  <si>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</si>
  <si>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</si>
  <si>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</si>
  <si>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</si>
  <si>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</si>
  <si>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</si>
  <si>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</si>
  <si>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</si>
  <si>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</si>
  <si>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</si>
  <si>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</si>
  <si>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</si>
  <si>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</si>
  <si>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</si>
  <si>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</si>
  <si>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</si>
  <si>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</si>
  <si>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</si>
  <si>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</si>
  <si>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</si>
  <si>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</si>
  <si>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</si>
  <si>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</si>
  <si>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</si>
  <si>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</si>
  <si>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</si>
  <si>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</si>
  <si>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</si>
  <si>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</si>
  <si>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</si>
  <si>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</si>
  <si>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</si>
  <si>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</si>
  <si>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</si>
  <si>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</si>
  <si>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</si>
  <si>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</si>
  <si>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</si>
  <si>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</si>
  <si>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</si>
  <si>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</si>
  <si>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</si>
  <si>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</si>
  <si>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</si>
  <si>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</si>
  <si>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</si>
  <si>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</si>
  <si>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</si>
  <si>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</si>
  <si>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</si>
  <si>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</si>
  <si>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</si>
  <si>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</si>
  <si>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</si>
  <si>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</si>
  <si>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</si>
  <si>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</si>
  <si>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</si>
  <si>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</si>
  <si>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</si>
  <si>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</si>
  <si>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</si>
  <si>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</si>
  <si>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</si>
  <si>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</si>
  <si>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</si>
  <si>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</si>
  <si>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</si>
  <si>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</si>
  <si>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</si>
  <si>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</si>
  <si>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</si>
  <si>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</si>
  <si>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</si>
  <si>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</si>
  <si>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</si>
  <si>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</si>
  <si>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</si>
  <si>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</si>
  <si>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</si>
  <si>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</si>
  <si>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</si>
  <si>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</si>
  <si>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</si>
  <si>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</si>
  <si>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</si>
  <si>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</si>
  <si>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</si>
  <si>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</si>
  <si>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</si>
  <si>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</si>
  <si>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</si>
  <si>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</si>
  <si>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</si>
  <si>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</si>
  <si>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</si>
  <si>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</si>
  <si>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</si>
  <si>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</si>
  <si>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</si>
  <si>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</si>
  <si>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</si>
  <si>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</si>
  <si>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</si>
  <si>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</si>
  <si>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</si>
  <si>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</si>
  <si>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</si>
  <si>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</si>
  <si>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</si>
  <si>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</si>
  <si>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</si>
  <si>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</si>
  <si>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</si>
  <si>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</si>
  <si>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</si>
  <si>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</si>
  <si>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</si>
  <si>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</si>
  <si>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</si>
  <si>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</si>
  <si>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</si>
  <si>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</si>
  <si>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</si>
  <si>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</si>
  <si>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</si>
  <si>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</si>
  <si>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</si>
  <si>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</si>
  <si>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</si>
  <si>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</si>
  <si>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</si>
  <si>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</si>
  <si>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</si>
  <si>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</si>
  <si>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</si>
  <si>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</si>
  <si>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</si>
  <si>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</si>
  <si>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</si>
  <si>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</si>
  <si>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</si>
  <si>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</si>
  <si>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</si>
  <si>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</si>
  <si>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</si>
  <si>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</si>
  <si>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</si>
  <si>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</si>
  <si>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</si>
  <si>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</si>
  <si>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</si>
  <si>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</si>
  <si>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</si>
  <si>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</si>
  <si>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</si>
  <si>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</si>
  <si>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</si>
  <si>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</si>
  <si>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</si>
  <si>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</si>
  <si>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</si>
  <si>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</si>
  <si>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</si>
  <si>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</si>
  <si>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</si>
  <si>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</si>
  <si>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</si>
  <si>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</si>
  <si>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</si>
  <si>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</si>
  <si>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</si>
  <si>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</si>
  <si>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</si>
  <si>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</si>
  <si>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</si>
  <si>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</si>
  <si>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</si>
  <si>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</si>
  <si>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</si>
  <si>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</si>
  <si>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</si>
  <si>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</si>
  <si>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</si>
  <si>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</si>
  <si>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</si>
  <si>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</si>
  <si>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</si>
  <si>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</si>
  <si>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</si>
  <si>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</si>
  <si>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</si>
  <si>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</si>
  <si>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</si>
  <si>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</si>
  <si>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</si>
  <si>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</si>
  <si>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</si>
  <si>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</si>
  <si>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</si>
  <si>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</si>
  <si>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</si>
  <si>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</si>
  <si>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</si>
  <si>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</si>
  <si>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</si>
  <si>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</si>
  <si>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</si>
  <si>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</si>
  <si>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</si>
  <si>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</si>
  <si>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</si>
  <si>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</si>
  <si>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</si>
  <si>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</si>
  <si>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</si>
  <si>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</si>
  <si>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</si>
  <si>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</si>
  <si>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</si>
  <si>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</si>
  <si>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</si>
  <si>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</si>
  <si>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</si>
  <si>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</si>
  <si>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</si>
  <si>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</si>
  <si>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</si>
  <si>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</si>
  <si>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</si>
  <si>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</si>
  <si>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</si>
  <si>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</si>
  <si>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</si>
  <si>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</si>
  <si>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</si>
  <si>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</si>
  <si>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</si>
  <si>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</si>
  <si>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</si>
  <si>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</si>
  <si>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</si>
  <si>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</si>
  <si>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</si>
  <si>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</si>
  <si>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</si>
  <si>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</si>
  <si>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</si>
  <si>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</si>
  <si>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</si>
  <si>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</si>
  <si>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</si>
  <si>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</si>
  <si>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</si>
  <si>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</si>
  <si>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</si>
  <si>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</si>
  <si>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</si>
  <si>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</si>
  <si>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</si>
  <si>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</si>
  <si>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</si>
  <si>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</si>
  <si>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</si>
  <si>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</si>
  <si>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</si>
  <si>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</si>
  <si>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</si>
  <si>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</si>
  <si>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</si>
  <si>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</si>
  <si>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</si>
  <si>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</si>
  <si>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</si>
  <si>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</si>
  <si>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</si>
  <si>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</si>
  <si>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</si>
  <si>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</si>
  <si>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</si>
  <si>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</si>
  <si>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</si>
  <si>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</si>
  <si>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</si>
  <si>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</si>
  <si>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</si>
  <si>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</si>
  <si>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</si>
  <si>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</si>
  <si>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</si>
  <si>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</si>
  <si>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</si>
  <si>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</si>
  <si>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</si>
  <si>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</si>
  <si>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</si>
  <si>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</si>
  <si>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</si>
  <si>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</si>
  <si>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</si>
  <si>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</si>
  <si>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</si>
  <si>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</si>
  <si>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</si>
  <si>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</si>
  <si>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</si>
  <si>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</si>
  <si>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</si>
  <si>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</si>
  <si>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</si>
  <si>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</si>
  <si>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</si>
  <si>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</si>
  <si>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</si>
  <si>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</si>
  <si>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</si>
  <si>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</si>
  <si>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</si>
  <si>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</si>
  <si>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</si>
  <si>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</si>
  <si>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</si>
  <si>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</si>
  <si>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</si>
  <si>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</si>
  <si>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</si>
  <si>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</si>
  <si>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</si>
  <si>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</si>
  <si>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</si>
  <si>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</si>
  <si>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</si>
  <si>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</si>
  <si>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</si>
  <si>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</si>
  <si>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</si>
  <si>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</si>
  <si>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</si>
  <si>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</si>
  <si>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</si>
  <si>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</si>
  <si>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</si>
  <si>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</si>
  <si>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</si>
  <si>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</si>
  <si>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</si>
  <si>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</si>
  <si>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</si>
  <si>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</si>
  <si>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</si>
  <si>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</si>
  <si>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</si>
  <si>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</si>
  <si>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</si>
  <si>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</si>
  <si>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</si>
  <si>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</si>
  <si>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</si>
  <si>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</si>
  <si>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</si>
  <si>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</si>
  <si>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</si>
  <si>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</si>
  <si>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</si>
  <si>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</si>
  <si>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</si>
  <si>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</si>
  <si>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</si>
  <si>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</si>
  <si>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</si>
  <si>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</si>
  <si>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</si>
  <si>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</si>
  <si>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</si>
  <si>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</si>
  <si>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</si>
  <si>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</si>
  <si>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</si>
  <si>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</si>
  <si>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</si>
  <si>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</si>
  <si>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</si>
  <si>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</si>
  <si>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</si>
  <si>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</si>
  <si>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</si>
  <si>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</si>
  <si>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</si>
  <si>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</si>
  <si>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</si>
  <si>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</si>
  <si>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</si>
  <si>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</si>
  <si>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</si>
  <si>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</si>
  <si>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</si>
  <si>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</si>
  <si>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</si>
  <si>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</si>
  <si>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</si>
  <si>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</si>
  <si>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</si>
  <si>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</si>
  <si>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</si>
  <si>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</si>
  <si>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</si>
  <si>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</si>
  <si>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</si>
  <si>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</si>
  <si>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</si>
  <si>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</si>
  <si>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</si>
  <si>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</si>
  <si>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</si>
  <si>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</si>
  <si>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</si>
  <si>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</si>
  <si>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</si>
  <si>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</si>
  <si>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</si>
  <si>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</si>
  <si>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</si>
  <si>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</si>
  <si>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</si>
  <si>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</si>
  <si>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</si>
  <si>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</si>
  <si>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</si>
  <si>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</si>
  <si>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</si>
  <si>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</si>
  <si>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</si>
  <si>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</si>
  <si>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</si>
  <si>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</si>
  <si>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</si>
  <si>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</si>
  <si>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</si>
  <si>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</si>
  <si>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</si>
  <si>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</si>
  <si>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</si>
  <si>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</si>
  <si>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</si>
  <si>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</si>
  <si>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</si>
  <si>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</si>
  <si>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</si>
  <si>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</si>
  <si>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</si>
  <si>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</si>
  <si>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</si>
  <si>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</si>
  <si>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</si>
  <si>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</si>
  <si>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</si>
  <si>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</si>
  <si>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</si>
  <si>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</si>
  <si>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</si>
  <si>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</si>
  <si>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</si>
  <si>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</si>
  <si>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</si>
  <si>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</si>
  <si>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</si>
  <si>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</si>
  <si>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</si>
  <si>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</si>
  <si>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</si>
  <si>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</si>
  <si>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</si>
  <si>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</si>
  <si>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</si>
  <si>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</si>
  <si>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</si>
  <si>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</si>
  <si>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</si>
  <si>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</si>
  <si>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</si>
  <si>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</si>
  <si>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</si>
  <si>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</si>
  <si>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</si>
  <si>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</si>
  <si>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</si>
  <si>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</si>
  <si>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</si>
  <si>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</si>
  <si>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</si>
  <si>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</si>
  <si>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</si>
  <si>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</si>
  <si>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</si>
  <si>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</si>
  <si>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</si>
  <si>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</si>
  <si>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</si>
  <si>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</si>
  <si>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</si>
  <si>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</si>
  <si>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</si>
  <si>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</si>
  <si>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</si>
  <si>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</si>
  <si>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</si>
  <si>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</si>
  <si>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</si>
  <si>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</si>
  <si>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</si>
  <si>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</si>
  <si>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</si>
  <si>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</si>
  <si>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</si>
  <si>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</si>
  <si>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</si>
  <si>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</si>
  <si>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</si>
  <si>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</si>
  <si>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</si>
  <si>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</si>
  <si>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</si>
  <si>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</si>
  <si>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</si>
  <si>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</si>
  <si>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</si>
  <si>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</si>
  <si>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</si>
  <si>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</si>
  <si>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</si>
  <si>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</si>
  <si>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</si>
  <si>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</si>
  <si>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</si>
  <si>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</si>
  <si>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</si>
  <si>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</si>
  <si>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</si>
  <si>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</si>
  <si>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</si>
  <si>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</si>
  <si>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</si>
  <si>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</si>
  <si>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</si>
  <si>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</si>
  <si>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</si>
  <si>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</si>
  <si>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</si>
  <si>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</si>
  <si>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</si>
  <si>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</si>
  <si>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</si>
  <si>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</si>
  <si>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</si>
  <si>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</si>
  <si>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</si>
  <si>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</si>
  <si>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</si>
  <si>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</si>
  <si>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</si>
  <si>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</si>
  <si>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</si>
  <si>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</si>
  <si>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</si>
  <si>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</si>
  <si>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</si>
  <si>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</si>
  <si>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</si>
  <si>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</si>
  <si>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</si>
  <si>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</si>
  <si>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</si>
  <si>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</si>
  <si>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</si>
  <si>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</si>
  <si>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</si>
  <si>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</si>
  <si>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</si>
  <si>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</si>
  <si>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</si>
  <si>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</si>
  <si>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</si>
  <si>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</si>
  <si>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</si>
  <si>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</si>
  <si>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</si>
  <si>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</si>
  <si>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</si>
  <si>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</si>
  <si>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</si>
  <si>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</si>
  <si>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</si>
  <si>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</si>
  <si>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</si>
  <si>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</si>
  <si>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</si>
  <si>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</si>
  <si>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</si>
  <si>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</si>
  <si>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</si>
  <si>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</si>
  <si>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</si>
  <si>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</si>
  <si>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</si>
  <si>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</si>
  <si>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</si>
  <si>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</si>
  <si>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</si>
  <si>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</si>
  <si>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</si>
  <si>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</si>
  <si>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</si>
  <si>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</si>
  <si>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</si>
  <si>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</si>
  <si>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</si>
  <si>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</si>
  <si>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</si>
  <si>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</si>
  <si>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</si>
  <si>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</si>
  <si>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</si>
  <si>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</si>
  <si>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</si>
  <si>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</si>
  <si>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</si>
  <si>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</si>
  <si>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</si>
  <si>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</si>
  <si>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</si>
  <si>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</si>
  <si>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</si>
  <si>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</si>
  <si>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</si>
  <si>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</si>
  <si>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</si>
  <si>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</si>
  <si>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</si>
  <si>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</si>
  <si>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</si>
  <si>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</si>
  <si>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</si>
  <si>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</si>
  <si>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</si>
  <si>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</si>
  <si>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</si>
  <si>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</si>
  <si>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</si>
  <si>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</si>
  <si>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</si>
  <si>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</si>
  <si>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</si>
  <si>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</si>
  <si>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</si>
  <si>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</si>
  <si>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</si>
  <si>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</si>
  <si>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</si>
  <si>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</si>
  <si>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</si>
  <si>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</si>
  <si>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</si>
  <si>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</si>
  <si>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</si>
  <si>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</si>
  <si>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</si>
  <si>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</si>
  <si>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</si>
  <si>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</si>
  <si>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</si>
  <si>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</si>
  <si>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</si>
  <si>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</si>
  <si>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</si>
  <si>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</si>
  <si>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</si>
  <si>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</si>
  <si>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</si>
  <si>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</si>
  <si>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</si>
  <si>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</si>
  <si>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</si>
  <si>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</si>
  <si>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</si>
  <si>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</si>
  <si>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</si>
  <si>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</si>
  <si>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</si>
  <si>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</si>
  <si>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</si>
  <si>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</si>
  <si>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</si>
  <si>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</si>
  <si>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</si>
  <si>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</si>
  <si>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</si>
  <si>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</si>
  <si>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</si>
  <si>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</si>
  <si>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</si>
  <si>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</si>
  <si>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</si>
  <si>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</si>
  <si>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</si>
  <si>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</si>
  <si>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</si>
  <si>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</si>
  <si>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</si>
  <si>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</si>
  <si>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</si>
  <si>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</si>
  <si>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</si>
  <si>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</si>
  <si>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</si>
  <si>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</si>
  <si>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</si>
  <si>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</si>
  <si>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</si>
  <si>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</si>
  <si>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</si>
  <si>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</si>
  <si>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</si>
  <si>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</si>
  <si>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</si>
  <si>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</si>
  <si>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</si>
  <si>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</si>
  <si>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</si>
  <si>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</si>
  <si>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</si>
  <si>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</si>
  <si>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</si>
  <si>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</si>
  <si>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</si>
  <si>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</si>
  <si>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</si>
  <si>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</si>
  <si>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</si>
  <si>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</si>
  <si>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</si>
  <si>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</si>
  <si>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</si>
  <si>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</si>
  <si>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</si>
  <si>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</si>
  <si>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</si>
  <si>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</si>
  <si>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</si>
  <si>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</si>
  <si>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</si>
  <si>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</si>
  <si>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</si>
  <si>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</si>
  <si>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</si>
  <si>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</si>
  <si>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</si>
  <si>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</si>
  <si>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</si>
  <si>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</si>
  <si>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</si>
  <si>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</si>
  <si>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</si>
  <si>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</si>
  <si>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</si>
  <si>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</si>
  <si>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</si>
  <si>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</si>
  <si>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</si>
  <si>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</si>
  <si>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</si>
  <si>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</si>
  <si>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</si>
  <si>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</si>
  <si>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</si>
  <si>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</si>
  <si>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</si>
  <si>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</si>
  <si>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</si>
  <si>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</si>
  <si>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</si>
  <si>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</si>
  <si>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</si>
  <si>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</si>
  <si>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</si>
  <si>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</si>
  <si>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</si>
  <si>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</si>
  <si>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</si>
  <si>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</si>
  <si>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</si>
  <si>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</si>
  <si>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</si>
  <si>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</si>
  <si>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</si>
  <si>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</si>
  <si>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</si>
  <si>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</si>
  <si>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</si>
  <si>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</si>
  <si>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</si>
  <si>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</si>
  <si>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</si>
  <si>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</si>
  <si>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</si>
  <si>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</si>
  <si>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</si>
  <si>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</si>
  <si>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</si>
  <si>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</si>
  <si>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</si>
  <si>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</si>
  <si>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</si>
  <si>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</si>
  <si>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</si>
  <si>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</si>
  <si>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</si>
  <si>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</si>
  <si>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</si>
  <si>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</si>
  <si>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</si>
  <si>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</si>
  <si>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</si>
  <si>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</si>
  <si>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</si>
  <si>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</si>
  <si>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</si>
  <si>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</si>
  <si>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</si>
  <si>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</si>
  <si>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</si>
  <si>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</si>
  <si>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</si>
  <si>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</si>
  <si>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</si>
  <si>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</si>
  <si>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</si>
  <si>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</si>
  <si>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</si>
  <si>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</si>
  <si>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</si>
  <si>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</si>
  <si>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</si>
  <si>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</si>
  <si>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</si>
  <si>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</si>
  <si>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</si>
  <si>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</si>
  <si>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</si>
  <si>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</si>
  <si>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</si>
  <si>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</si>
  <si>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</si>
  <si>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</si>
  <si>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</si>
  <si>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</si>
  <si>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</si>
  <si>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</si>
  <si>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</si>
  <si>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</si>
  <si>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</si>
  <si>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</si>
  <si>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</si>
  <si>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</si>
  <si>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</si>
  <si>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</si>
  <si>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</si>
  <si>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</si>
  <si>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</si>
  <si>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</si>
  <si>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</si>
  <si>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</si>
  <si>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</si>
  <si>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</si>
  <si>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</si>
  <si>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</si>
  <si>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</si>
  <si>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</si>
  <si>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</si>
  <si>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</si>
  <si>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</si>
  <si>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</si>
  <si>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</si>
  <si>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</si>
  <si>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</si>
  <si>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</si>
  <si>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</si>
  <si>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</si>
  <si>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</si>
  <si>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</si>
  <si>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</si>
  <si>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</si>
  <si>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</si>
  <si>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</si>
  <si>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</si>
  <si>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</si>
  <si>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</si>
  <si>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</si>
  <si>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</si>
  <si>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</si>
  <si>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</si>
  <si>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</si>
  <si>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</si>
  <si>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</si>
  <si>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</si>
  <si>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</si>
  <si>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</si>
  <si>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</si>
  <si>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</si>
  <si>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</si>
  <si>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</si>
  <si>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</si>
  <si>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</si>
  <si>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</si>
  <si>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</si>
  <si>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</si>
  <si>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</si>
  <si>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</si>
  <si>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</si>
  <si>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</si>
  <si>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</si>
  <si>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</si>
  <si>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</si>
  <si>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</si>
  <si>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</si>
  <si>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</si>
  <si>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</si>
  <si>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</si>
  <si>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</si>
  <si>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</si>
  <si>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</si>
  <si>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</si>
  <si>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</si>
  <si>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</si>
  <si>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</si>
  <si>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</si>
  <si>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</si>
  <si>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</si>
  <si>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</si>
  <si>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</si>
  <si>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</si>
  <si>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</si>
  <si>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</si>
  <si>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</si>
  <si>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</si>
  <si>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</si>
  <si>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</si>
  <si>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</si>
  <si>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</si>
  <si>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</si>
  <si>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</si>
  <si>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</si>
  <si>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</si>
  <si>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</si>
  <si>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</si>
  <si>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</si>
  <si>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</si>
  <si>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</si>
  <si>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</si>
  <si>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</si>
  <si>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</si>
  <si>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</si>
  <si>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</si>
  <si>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</si>
  <si>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</si>
  <si>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</si>
  <si>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</si>
  <si>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</si>
  <si>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</si>
  <si>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</si>
  <si>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</si>
  <si>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</si>
  <si>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</si>
  <si>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</si>
  <si>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</si>
  <si>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</si>
  <si>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</si>
  <si>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</si>
  <si>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</si>
  <si>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</si>
  <si>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</si>
  <si>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</si>
  <si>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</si>
  <si>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</si>
  <si>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</si>
  <si>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</si>
  <si>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</si>
  <si>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</si>
  <si>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</si>
  <si>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</si>
  <si>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</si>
  <si>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</si>
  <si>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</si>
  <si>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</si>
  <si>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</si>
  <si>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</si>
  <si>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</si>
  <si>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</si>
  <si>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</si>
  <si>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</si>
  <si>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</si>
  <si>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</si>
  <si>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</si>
  <si>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</si>
  <si>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</si>
  <si>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</si>
  <si>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</si>
  <si>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</si>
  <si>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</si>
  <si>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</si>
  <si>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</si>
  <si>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</si>
  <si>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</si>
  <si>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</si>
  <si>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</si>
  <si>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</si>
  <si>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</si>
  <si>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</si>
  <si>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</si>
  <si>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</si>
  <si>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</si>
  <si>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</si>
  <si>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</si>
  <si>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</si>
  <si>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</si>
  <si>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</si>
  <si>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</si>
  <si>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</si>
  <si>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</si>
  <si>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</si>
  <si>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</si>
  <si>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</si>
  <si>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</si>
  <si>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</si>
  <si>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</si>
  <si>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</si>
  <si>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</si>
  <si>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</si>
  <si>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</si>
  <si>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</si>
  <si>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</si>
  <si>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</si>
  <si>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</si>
  <si>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</si>
  <si>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</si>
  <si>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</si>
  <si>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</si>
  <si>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</si>
  <si>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</si>
  <si>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</si>
  <si>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</si>
  <si>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</si>
  <si>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</si>
  <si>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</si>
  <si>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</si>
  <si>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</si>
  <si>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</si>
  <si>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</si>
  <si>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</si>
  <si>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</si>
  <si>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</si>
  <si>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</si>
  <si>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</si>
  <si>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</si>
  <si>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</si>
  <si>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</si>
  <si>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</si>
  <si>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</si>
  <si>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</si>
  <si>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</si>
  <si>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</si>
  <si>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</si>
  <si>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</si>
  <si>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</si>
  <si>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</si>
  <si>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</si>
  <si>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</si>
  <si>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</si>
  <si>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</si>
  <si>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</si>
  <si>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</si>
  <si>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</si>
  <si>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</si>
  <si>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</si>
  <si>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</si>
  <si>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</si>
  <si>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</si>
  <si>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</si>
  <si>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</si>
  <si>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</si>
  <si>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</si>
  <si>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</si>
  <si>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</si>
  <si>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</si>
  <si>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</si>
  <si>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</si>
  <si>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</si>
  <si>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</si>
  <si>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</si>
  <si>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</si>
  <si>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</si>
  <si>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</si>
  <si>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</si>
  <si>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</si>
  <si>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</si>
  <si>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</si>
  <si>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</si>
  <si>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</si>
  <si>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</si>
  <si>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</si>
  <si>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</si>
  <si>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</si>
  <si>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</si>
  <si>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</si>
  <si>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</si>
  <si>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</si>
  <si>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</si>
  <si>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</si>
  <si>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</si>
  <si>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</si>
  <si>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</si>
  <si>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</si>
  <si>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</si>
  <si>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</si>
  <si>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</si>
  <si>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</si>
  <si>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</si>
  <si>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</si>
  <si>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</si>
  <si>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</si>
  <si>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</si>
  <si>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</si>
  <si>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</si>
  <si>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</si>
  <si>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</si>
  <si>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</si>
  <si>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</si>
  <si>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</si>
  <si>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</si>
  <si>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</si>
  <si>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</si>
  <si>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</si>
  <si>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</si>
  <si>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</si>
  <si>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</si>
  <si>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</si>
  <si>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</si>
  <si>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</si>
  <si>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</si>
  <si>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</si>
  <si>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</si>
  <si>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</si>
  <si>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</si>
  <si>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</si>
  <si>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</si>
  <si>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</si>
  <si>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</si>
  <si>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</si>
  <si>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</si>
  <si>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</si>
  <si>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</si>
  <si>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</si>
  <si>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</si>
  <si>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</si>
  <si>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</si>
  <si>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</si>
  <si>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</si>
  <si>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</si>
  <si>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</si>
  <si>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</si>
  <si>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</si>
  <si>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</si>
  <si>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</si>
  <si>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</si>
  <si>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</si>
  <si>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</si>
  <si>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</si>
  <si>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</si>
  <si>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</si>
  <si>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</si>
  <si>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</si>
  <si>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</si>
  <si>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</si>
  <si>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</si>
  <si>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</si>
  <si>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</si>
  <si>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</si>
  <si>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</si>
  <si>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</si>
  <si>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</si>
  <si>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</si>
  <si>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</si>
  <si>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</si>
  <si>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</si>
  <si>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</si>
  <si>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</si>
  <si>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</si>
  <si>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</si>
  <si>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</si>
  <si>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</si>
  <si>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</si>
  <si>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</si>
  <si>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</si>
  <si>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</si>
  <si>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</si>
  <si>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</si>
  <si>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</si>
  <si>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</si>
  <si>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</si>
  <si>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</si>
  <si>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</si>
  <si>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</si>
  <si>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</si>
  <si>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</si>
  <si>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</si>
  <si>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</si>
  <si>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</si>
  <si>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</si>
  <si>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</si>
  <si>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</si>
  <si>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</si>
  <si>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</si>
  <si>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</si>
  <si>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</si>
  <si>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</si>
  <si>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</si>
  <si>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</si>
  <si>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</si>
  <si>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</si>
  <si>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</si>
  <si>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</si>
  <si>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</si>
  <si>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</si>
  <si>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</si>
  <si>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</si>
  <si>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</si>
  <si>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</si>
  <si>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</si>
  <si>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</si>
  <si>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</si>
  <si>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</si>
  <si>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</si>
  <si>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</si>
  <si>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</si>
  <si>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</si>
  <si>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</si>
  <si>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</si>
  <si>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</si>
  <si>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</si>
  <si>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</si>
  <si>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</si>
  <si>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</si>
  <si>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</si>
  <si>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</si>
  <si>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</si>
  <si>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</si>
  <si>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</si>
  <si>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</si>
  <si>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</si>
  <si>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</si>
  <si>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</si>
  <si>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</si>
  <si>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</si>
  <si>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</si>
  <si>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</si>
  <si>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</si>
  <si>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</si>
  <si>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</si>
  <si>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</si>
  <si>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</si>
  <si>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</si>
  <si>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</si>
  <si>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</si>
  <si>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</si>
  <si>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</si>
  <si>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</si>
  <si>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</si>
  <si>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</si>
  <si>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</si>
  <si>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</si>
  <si>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</si>
  <si>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</si>
  <si>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</si>
  <si>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</si>
  <si>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</si>
  <si>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</si>
  <si>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</si>
  <si>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</si>
  <si>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</si>
  <si>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</si>
  <si>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</si>
  <si>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</si>
  <si>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</si>
  <si>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</si>
  <si>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</si>
  <si>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</si>
  <si>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</si>
  <si>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</si>
  <si>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</si>
  <si>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</si>
  <si>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</si>
  <si>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</si>
  <si>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</si>
  <si>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</si>
  <si>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</si>
  <si>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</si>
  <si>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</si>
  <si>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</si>
  <si>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</si>
  <si>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</si>
  <si>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</si>
  <si>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</si>
  <si>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</si>
  <si>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</si>
  <si>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</si>
  <si>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</si>
  <si>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</si>
  <si>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</si>
  <si>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</si>
  <si>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</si>
  <si>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</si>
  <si>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</si>
  <si>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</si>
  <si>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</si>
  <si>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</si>
  <si>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</si>
  <si>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</si>
  <si>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</si>
  <si>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</si>
  <si>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</si>
  <si>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</si>
  <si>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</si>
  <si>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</si>
  <si>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</si>
  <si>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</si>
  <si>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</si>
  <si>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</si>
  <si>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</si>
  <si>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</si>
  <si>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</si>
  <si>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</si>
  <si>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</si>
  <si>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</si>
  <si>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</si>
  <si>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</si>
  <si>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</si>
  <si>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</si>
  <si>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</si>
  <si>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</si>
  <si>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</si>
  <si>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</si>
  <si>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</si>
  <si>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</si>
  <si>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</si>
  <si>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</si>
  <si>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</si>
  <si>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</si>
  <si>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</si>
  <si>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</si>
  <si>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</si>
  <si>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</si>
  <si>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</si>
  <si>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</si>
  <si>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</si>
  <si>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</si>
  <si>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</si>
  <si>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</si>
  <si>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</si>
  <si>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</si>
  <si>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</si>
  <si>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</si>
  <si>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</si>
  <si>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</si>
  <si>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</si>
  <si>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</si>
  <si>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</si>
  <si>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</si>
  <si>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</si>
  <si>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</si>
  <si>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</si>
  <si>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</si>
  <si>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</si>
  <si>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</si>
  <si>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</si>
  <si>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</si>
  <si>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</si>
  <si>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</si>
  <si>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</si>
  <si>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</si>
  <si>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</si>
  <si>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</si>
  <si>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</si>
  <si>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</si>
  <si>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</si>
  <si>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</si>
  <si>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</si>
  <si>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</si>
  <si>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</si>
  <si>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</si>
  <si>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</si>
  <si>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</si>
  <si>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</si>
  <si>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</si>
  <si>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</si>
  <si>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</si>
  <si>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</si>
  <si>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</si>
  <si>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</si>
  <si>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</si>
  <si>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</si>
  <si>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</si>
  <si>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</si>
  <si>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</si>
  <si>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</si>
  <si>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</si>
  <si>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</si>
  <si>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</si>
  <si>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</si>
  <si>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</si>
  <si>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</si>
  <si>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</si>
  <si>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</si>
  <si>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</si>
  <si>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</si>
  <si>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</si>
  <si>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</si>
  <si>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</si>
  <si>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</si>
  <si>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</si>
  <si>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</si>
  <si>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</si>
  <si>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</si>
  <si>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</si>
  <si>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</si>
  <si>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</si>
  <si>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</si>
  <si>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</si>
  <si>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</si>
  <si>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</si>
  <si>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</si>
  <si>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</si>
  <si>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</si>
  <si>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</si>
  <si>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</si>
  <si>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</si>
  <si>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</si>
  <si>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</si>
  <si>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</si>
  <si>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</si>
  <si>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</si>
  <si>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</si>
  <si>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</si>
  <si>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</si>
  <si>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</si>
  <si>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</si>
  <si>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</si>
  <si>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</si>
  <si>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</si>
  <si>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</si>
  <si>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</si>
  <si>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</si>
  <si>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</si>
  <si>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</si>
  <si>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</si>
  <si>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</si>
  <si>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</si>
  <si>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</si>
  <si>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</si>
  <si>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</si>
  <si>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</si>
  <si>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</si>
  <si>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</si>
  <si>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</si>
  <si>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</si>
  <si>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</si>
  <si>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</si>
  <si>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</si>
  <si>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</si>
  <si>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</si>
  <si>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</si>
  <si>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</si>
  <si>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</si>
  <si>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</si>
  <si>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</si>
  <si>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</si>
  <si>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</si>
  <si>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</si>
  <si>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</si>
  <si>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</si>
  <si>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</si>
  <si>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</si>
  <si>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</si>
  <si>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</si>
  <si>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</si>
  <si>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</si>
  <si>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</si>
  <si>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</si>
  <si>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</si>
  <si>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</si>
  <si>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</si>
  <si>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</si>
  <si>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</si>
  <si>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</si>
  <si>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</si>
  <si>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</si>
  <si>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</si>
  <si>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</si>
  <si>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</si>
  <si>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</si>
  <si>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</si>
  <si>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</si>
  <si>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</si>
  <si>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</si>
  <si>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</si>
  <si>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</si>
  <si>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</si>
  <si>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</si>
  <si>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</si>
  <si>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</si>
  <si>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</si>
  <si>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</si>
  <si>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</si>
  <si>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</si>
  <si>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</si>
  <si>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</si>
  <si>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</si>
  <si>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</si>
  <si>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</si>
  <si>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</si>
  <si>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</si>
  <si>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</si>
  <si>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</si>
  <si>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</si>
  <si>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</si>
  <si>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</si>
  <si>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</si>
  <si>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</si>
  <si>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</si>
  <si>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</si>
  <si>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</si>
  <si>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</si>
  <si>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</si>
  <si>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</si>
  <si>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</si>
  <si>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</si>
  <si>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</si>
  <si>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</si>
  <si>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</si>
  <si>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</si>
  <si>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</si>
  <si>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</si>
  <si>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</si>
  <si>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</si>
  <si>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</si>
  <si>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</si>
  <si>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</si>
  <si>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</si>
  <si>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</si>
  <si>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</si>
  <si>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</si>
  <si>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</si>
  <si>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</si>
  <si>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</si>
  <si>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</si>
  <si>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</si>
  <si>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</si>
  <si>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</si>
  <si>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</si>
  <si>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</si>
  <si>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</si>
  <si>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</si>
  <si>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</si>
  <si>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</si>
  <si>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</si>
  <si>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</si>
  <si>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</si>
  <si>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</si>
  <si>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</si>
  <si>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</si>
  <si>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</si>
  <si>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</si>
  <si>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</si>
  <si>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</si>
  <si>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</si>
  <si>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</si>
  <si>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</si>
  <si>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</si>
  <si>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</si>
  <si>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</si>
  <si>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</si>
  <si>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</si>
  <si>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</si>
  <si>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</si>
  <si>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</si>
  <si>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</si>
  <si>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</si>
  <si>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</si>
  <si>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</si>
  <si>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</si>
  <si>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</si>
  <si>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</si>
  <si>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</si>
  <si>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</si>
  <si>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</si>
  <si>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</si>
  <si>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</si>
  <si>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</si>
  <si>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</si>
  <si>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</si>
  <si>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</si>
  <si>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</si>
  <si>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</si>
  <si>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</si>
  <si>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</si>
  <si>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</si>
  <si>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</si>
  <si>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</si>
  <si>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</si>
  <si>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</si>
  <si>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</si>
  <si>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</si>
  <si>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</si>
  <si>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</si>
  <si>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</si>
  <si>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</si>
  <si>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</si>
  <si>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</si>
  <si>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</si>
  <si>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</si>
  <si>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</si>
  <si>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</si>
  <si>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</si>
  <si>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</si>
  <si>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</si>
  <si>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</si>
  <si>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</si>
  <si>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</si>
  <si>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</si>
  <si>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</si>
  <si>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</si>
  <si>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</si>
  <si>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</si>
  <si>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</si>
  <si>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</si>
  <si>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</si>
  <si>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</si>
  <si>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</si>
  <si>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</si>
  <si>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</si>
  <si>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</si>
  <si>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</si>
  <si>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</si>
  <si>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</si>
  <si>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</si>
  <si>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</si>
  <si>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</si>
  <si>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</si>
  <si>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</si>
  <si>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</si>
  <si>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</si>
  <si>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</si>
  <si>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</si>
  <si>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</si>
  <si>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</si>
  <si>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</si>
  <si>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</si>
  <si>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</si>
  <si>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</si>
  <si>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</si>
  <si>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</si>
  <si>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</si>
  <si>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</si>
  <si>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</si>
  <si>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</si>
  <si>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</si>
  <si>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</si>
  <si>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</si>
  <si>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</si>
  <si>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</si>
  <si>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</si>
  <si>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</si>
  <si>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</si>
  <si>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</si>
  <si>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</si>
  <si>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</si>
  <si>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</si>
  <si>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</si>
  <si>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</si>
  <si>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</si>
  <si>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</si>
  <si>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</si>
  <si>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</si>
  <si>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</si>
  <si>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</si>
  <si>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</si>
  <si>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</si>
  <si>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</si>
  <si>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</si>
  <si>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</si>
  <si>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</si>
  <si>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</si>
  <si>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</si>
  <si>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</si>
  <si>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</si>
  <si>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</si>
  <si>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</si>
  <si>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</si>
  <si>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</si>
  <si>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</si>
  <si>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</si>
  <si>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</si>
  <si>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</si>
  <si>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</si>
  <si>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</si>
  <si>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</si>
  <si>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</si>
  <si>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</si>
  <si>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</si>
  <si>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</si>
  <si>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</si>
  <si>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</si>
  <si>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</si>
  <si>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</si>
  <si>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</si>
  <si>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</si>
  <si>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</si>
  <si>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</si>
  <si>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</si>
  <si>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</si>
  <si>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</si>
  <si>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</si>
  <si>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</si>
  <si>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</si>
  <si>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</si>
  <si>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</si>
  <si>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</si>
  <si>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</si>
  <si>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</si>
  <si>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</si>
  <si>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</si>
  <si>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</si>
  <si>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</si>
  <si>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</si>
  <si>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</si>
  <si>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</si>
  <si>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</si>
  <si>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</si>
  <si>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</si>
  <si>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</si>
  <si>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</si>
  <si>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</si>
  <si>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</si>
  <si>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</si>
  <si>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</si>
  <si>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</si>
  <si>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</si>
  <si>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</si>
  <si>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</si>
  <si>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</si>
  <si>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</si>
  <si>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</si>
  <si>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</si>
  <si>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</si>
  <si>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</si>
  <si>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</si>
  <si>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</si>
  <si>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</si>
  <si>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</si>
  <si>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</si>
  <si>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</si>
  <si>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</si>
  <si>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</si>
  <si>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</si>
  <si>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</si>
  <si>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</si>
  <si>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</si>
  <si>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</si>
  <si>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</si>
  <si>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</si>
  <si>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</si>
  <si>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</si>
  <si>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</si>
  <si>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</si>
  <si>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</si>
  <si>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</si>
  <si>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</si>
  <si>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</si>
  <si>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</si>
  <si>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</si>
  <si>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</si>
  <si>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</si>
  <si>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</si>
  <si>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</si>
  <si>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</si>
  <si>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</si>
  <si>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</si>
  <si>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</si>
  <si>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</si>
  <si>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</si>
  <si>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</si>
  <si>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</si>
  <si>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</si>
  <si>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</si>
  <si>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</si>
  <si>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</si>
  <si>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</si>
  <si>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</si>
  <si>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</si>
  <si>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</si>
  <si>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</si>
  <si>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</si>
  <si>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</si>
  <si>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</si>
  <si>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</si>
  <si>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</si>
  <si>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</si>
  <si>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</si>
  <si>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</si>
  <si>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</si>
  <si>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</si>
  <si>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</si>
  <si>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</si>
  <si>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</si>
  <si>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</si>
  <si>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</si>
  <si>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</si>
  <si>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</si>
  <si>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</si>
  <si>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</si>
  <si>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</si>
  <si>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</si>
  <si>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</si>
  <si>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</si>
  <si>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</si>
  <si>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</si>
  <si>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</si>
  <si>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</si>
  <si>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</si>
  <si>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</si>
  <si>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</si>
  <si>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</si>
  <si>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</si>
  <si>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</si>
  <si>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</si>
  <si>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</si>
  <si>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</si>
  <si>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</si>
  <si>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</si>
  <si>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</si>
  <si>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</si>
  <si>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</si>
  <si>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</si>
  <si>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</si>
  <si>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</si>
  <si>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</si>
  <si>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</si>
  <si>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</si>
  <si>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</si>
  <si>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</si>
  <si>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</si>
  <si>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</si>
  <si>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</si>
  <si>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</si>
  <si>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</si>
  <si>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</si>
  <si>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</si>
  <si>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</si>
  <si>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</si>
  <si>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</si>
  <si>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</si>
  <si>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</si>
  <si>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</si>
  <si>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</si>
  <si>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</si>
  <si>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</si>
  <si>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</si>
  <si>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</si>
  <si>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</si>
  <si>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</si>
  <si>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</si>
  <si>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</si>
  <si>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</si>
  <si>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</si>
  <si>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</si>
  <si>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</si>
  <si>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</si>
  <si>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</si>
  <si>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</si>
  <si>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</si>
  <si>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</si>
  <si>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</si>
  <si>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</si>
  <si>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</si>
  <si>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</si>
  <si>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</si>
  <si>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</si>
  <si>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</si>
  <si>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</si>
  <si>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</si>
  <si>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</si>
  <si>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</si>
  <si>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</si>
  <si>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</si>
  <si>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</si>
  <si>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</si>
  <si>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</si>
  <si>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</si>
  <si>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</si>
  <si>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</si>
  <si>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</si>
  <si>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</si>
  <si>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</si>
  <si>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</si>
  <si>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</si>
  <si>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</si>
  <si>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</si>
  <si>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</si>
  <si>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</si>
  <si>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</si>
  <si>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</si>
  <si>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</si>
  <si>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</si>
  <si>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</si>
  <si>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</si>
  <si>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</si>
  <si>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</si>
  <si>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</si>
  <si>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</si>
  <si>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</si>
  <si>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</si>
  <si>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</si>
  <si>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</si>
  <si>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</si>
  <si>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</si>
  <si>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</si>
  <si>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</si>
  <si>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</si>
  <si>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</si>
  <si>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</si>
  <si>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</si>
  <si>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</si>
  <si>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</si>
  <si>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</si>
  <si>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</si>
  <si>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</si>
  <si>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</si>
  <si>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</si>
  <si>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</si>
  <si>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</si>
  <si>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</si>
  <si>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</si>
  <si>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</si>
  <si>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</si>
  <si>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</si>
  <si>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</si>
  <si>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</si>
  <si>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</si>
  <si>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</si>
  <si>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</si>
  <si>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</si>
  <si>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</si>
  <si>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</si>
  <si>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</si>
  <si>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</si>
  <si>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</si>
  <si>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</si>
  <si>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</si>
  <si>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</si>
  <si>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</si>
  <si>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</si>
  <si>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</si>
  <si>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</si>
  <si>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</si>
  <si>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</si>
  <si>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</si>
  <si>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</si>
  <si>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</si>
  <si>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</si>
  <si>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</si>
  <si>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</si>
  <si>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</si>
  <si>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</si>
  <si>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</si>
  <si>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</si>
  <si>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</si>
  <si>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</si>
  <si>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</si>
  <si>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</si>
  <si>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</si>
  <si>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</si>
  <si>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</si>
  <si>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</si>
  <si>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</si>
  <si>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</si>
  <si>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</si>
  <si>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</si>
  <si>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</si>
  <si>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</si>
  <si>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</si>
  <si>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</si>
  <si>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</si>
  <si>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</si>
  <si>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</si>
  <si>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</si>
  <si>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</si>
  <si>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</si>
  <si>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</si>
  <si>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</si>
  <si>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</si>
  <si>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</si>
  <si>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</si>
  <si>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</si>
  <si>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</si>
  <si>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</si>
  <si>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</si>
  <si>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</si>
  <si>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</si>
  <si>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</si>
  <si>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</si>
  <si>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</si>
  <si>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</si>
  <si>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</si>
  <si>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</si>
  <si>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</si>
  <si>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</si>
  <si>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</si>
  <si>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</si>
  <si>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</si>
  <si>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</si>
  <si>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</si>
  <si>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</si>
  <si>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</si>
  <si>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</si>
  <si>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</si>
  <si>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</si>
  <si>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</si>
  <si>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</si>
  <si>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</si>
  <si>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</si>
  <si>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</si>
  <si>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</si>
  <si>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</si>
  <si>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</si>
  <si>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</si>
  <si>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</si>
  <si>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</si>
  <si>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</si>
  <si>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</si>
  <si>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</si>
  <si>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</si>
  <si>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</si>
  <si>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</si>
  <si>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</si>
  <si>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</si>
  <si>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</si>
  <si>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</si>
  <si>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</si>
  <si>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</si>
  <si>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</si>
  <si>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</si>
  <si>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</si>
  <si>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</si>
  <si>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</si>
  <si>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</si>
  <si>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</si>
  <si>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</si>
  <si>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</si>
  <si>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</si>
  <si>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</si>
  <si>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</si>
  <si>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</si>
  <si>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</si>
  <si>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</si>
  <si>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</si>
  <si>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</si>
  <si>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</si>
  <si>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</si>
  <si>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</si>
  <si>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</si>
  <si>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</si>
  <si>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</si>
  <si>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</si>
  <si>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</si>
  <si>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</si>
  <si>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</si>
  <si>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</si>
  <si>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</si>
  <si>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</si>
  <si>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</si>
  <si>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</si>
  <si>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</si>
  <si>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</si>
  <si>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</si>
  <si>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</si>
  <si>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</si>
  <si>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</si>
  <si>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</si>
  <si>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</si>
  <si>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</si>
  <si>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</si>
  <si>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</si>
  <si>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</si>
  <si>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</si>
  <si>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</si>
  <si>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</si>
  <si>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</si>
  <si>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</si>
  <si>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</si>
  <si>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</si>
  <si>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</si>
  <si>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</si>
  <si>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</si>
  <si>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</si>
  <si>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</si>
  <si>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</si>
  <si>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</si>
  <si>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</si>
  <si>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</si>
  <si>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</si>
  <si>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</si>
  <si>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</si>
  <si>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</si>
  <si>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</si>
  <si>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</si>
  <si>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</si>
  <si>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</si>
  <si>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</si>
  <si>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</si>
  <si>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</si>
  <si>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</si>
  <si>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</si>
  <si>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</si>
  <si>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</si>
  <si>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</si>
  <si>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</si>
  <si>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</si>
  <si>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</si>
  <si>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</si>
  <si>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</si>
  <si>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</si>
  <si>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</si>
  <si>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</si>
  <si>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</si>
  <si>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</si>
  <si>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</si>
  <si>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</si>
  <si>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</si>
  <si>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</si>
  <si>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</si>
  <si>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</si>
  <si>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</si>
  <si>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</si>
  <si>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</si>
  <si>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</si>
  <si>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</si>
  <si>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</si>
  <si>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</si>
  <si>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</si>
  <si>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</si>
  <si>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</si>
  <si>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</si>
  <si>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</si>
  <si>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</si>
  <si>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</si>
  <si>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</si>
  <si>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</si>
  <si>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</si>
  <si>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</si>
  <si>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</si>
  <si>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</si>
  <si>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</si>
  <si>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</si>
  <si>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</si>
  <si>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</si>
  <si>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</si>
  <si>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</si>
  <si>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</si>
  <si>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</si>
  <si>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</si>
  <si>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</si>
  <si>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</si>
  <si>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</si>
  <si>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</si>
  <si>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</si>
  <si>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</si>
  <si>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</si>
  <si>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</si>
  <si>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</si>
  <si>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</si>
  <si>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</si>
  <si>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</si>
  <si>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</si>
  <si>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</si>
  <si>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</si>
  <si>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</si>
  <si>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</si>
  <si>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</si>
  <si>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</si>
  <si>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</si>
  <si>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</si>
  <si>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</si>
  <si>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</si>
  <si>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</si>
  <si>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</si>
  <si>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</si>
  <si>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</si>
  <si>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</si>
  <si>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</si>
  <si>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</si>
  <si>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</si>
  <si>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</si>
  <si>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</si>
  <si>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</si>
  <si>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</si>
  <si>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</si>
  <si>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</si>
  <si>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</si>
  <si>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</si>
  <si>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</si>
  <si>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</si>
  <si>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</si>
  <si>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</si>
  <si>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</si>
  <si>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</si>
  <si>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</si>
  <si>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</si>
  <si>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</si>
  <si>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</si>
  <si>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</si>
  <si>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</si>
  <si>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</si>
  <si>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</si>
  <si>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</si>
  <si>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</si>
  <si>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</si>
  <si>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</si>
  <si>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</si>
  <si>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</si>
  <si>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</si>
  <si>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</si>
  <si>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</si>
  <si>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</si>
  <si>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</si>
  <si>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</si>
  <si>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</si>
  <si>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</si>
  <si>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</si>
  <si>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</si>
  <si>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</si>
  <si>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</si>
  <si>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</si>
  <si>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</si>
  <si>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</si>
  <si>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</si>
  <si>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</si>
  <si>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</si>
  <si>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</si>
  <si>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</si>
  <si>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</si>
  <si>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</si>
  <si>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</si>
  <si>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</si>
  <si>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</si>
  <si>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</si>
  <si>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</si>
  <si>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</si>
  <si>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</si>
  <si>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</si>
  <si>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</si>
  <si>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</si>
  <si>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</si>
  <si>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</si>
  <si>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</si>
  <si>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</si>
  <si>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</si>
  <si>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</si>
  <si>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</si>
  <si>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</si>
  <si>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</si>
  <si>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</si>
  <si>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</si>
  <si>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</si>
  <si>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</si>
  <si>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</si>
  <si>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</si>
  <si>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</si>
  <si>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</si>
  <si>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</si>
  <si>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</si>
  <si>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</si>
  <si>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</si>
  <si>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</si>
  <si>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</si>
  <si>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</si>
  <si>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</si>
  <si>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</si>
  <si>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</si>
  <si>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</si>
  <si>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</si>
  <si>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</si>
  <si>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</si>
  <si>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</si>
  <si>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</si>
  <si>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</si>
  <si>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</si>
  <si>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</si>
  <si>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</si>
  <si>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</si>
  <si>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</si>
  <si>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</si>
  <si>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</si>
  <si>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</si>
  <si>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</si>
  <si>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</si>
  <si>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</si>
  <si>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</si>
  <si>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</si>
  <si>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</si>
  <si>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</si>
  <si>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</si>
  <si>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</si>
  <si>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</si>
  <si>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</si>
  <si>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</si>
  <si>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</si>
  <si>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</si>
  <si>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</si>
  <si>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</si>
  <si>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</si>
  <si>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</si>
  <si>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</si>
  <si>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</si>
  <si>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</si>
  <si>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</si>
  <si>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</si>
  <si>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</si>
  <si>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</si>
  <si>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</si>
  <si>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</si>
  <si>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</si>
  <si>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</si>
  <si>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</si>
  <si>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</si>
  <si>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</si>
  <si>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</si>
  <si>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</si>
  <si>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</si>
  <si>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</si>
  <si>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</si>
  <si>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</si>
  <si>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</si>
  <si>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</si>
  <si>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</si>
  <si>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</si>
  <si>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</si>
  <si>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</si>
  <si>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</si>
  <si>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</si>
  <si>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</si>
  <si>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</si>
  <si>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</si>
  <si>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</si>
  <si>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</si>
  <si>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</si>
  <si>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</si>
  <si>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</si>
  <si>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</si>
  <si>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</si>
  <si>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</si>
  <si>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</si>
  <si>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</si>
  <si>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</si>
  <si>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</si>
  <si>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</si>
  <si>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</si>
  <si>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</si>
  <si>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</si>
  <si>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</si>
  <si>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</si>
  <si>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</si>
  <si>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</si>
  <si>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</si>
  <si>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</si>
  <si>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</si>
  <si>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</si>
  <si>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</si>
  <si>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</si>
  <si>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</si>
  <si>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</si>
  <si>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</si>
  <si>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</si>
  <si>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</si>
  <si>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</si>
  <si>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</si>
  <si>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</si>
  <si>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</si>
  <si>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</si>
  <si>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</si>
  <si>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</si>
  <si>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</si>
  <si>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</si>
  <si>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</si>
  <si>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</si>
  <si>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</si>
  <si>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</si>
  <si>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</si>
  <si>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</si>
  <si>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</si>
  <si>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</si>
  <si>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</si>
  <si>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</si>
  <si>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</si>
  <si>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</si>
  <si>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</si>
  <si>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</si>
  <si>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</si>
  <si>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</si>
  <si>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</si>
  <si>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</si>
  <si>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</si>
  <si>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</si>
  <si>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</si>
  <si>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</si>
  <si>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</si>
  <si>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</si>
  <si>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</si>
  <si>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</si>
  <si>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</si>
  <si>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</si>
  <si>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</si>
  <si>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</si>
  <si>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</si>
  <si>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</si>
  <si>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</si>
  <si>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</si>
  <si>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</si>
  <si>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</si>
  <si>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</si>
  <si>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</si>
  <si>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</si>
  <si>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</si>
  <si>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</si>
  <si>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</si>
  <si>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</si>
  <si>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</si>
  <si>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</si>
  <si>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</si>
  <si>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</si>
  <si>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</si>
  <si>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</si>
  <si>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</si>
  <si>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</si>
  <si>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</si>
  <si>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</si>
  <si>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</si>
  <si>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</si>
  <si>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</si>
  <si>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</si>
  <si>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</si>
  <si>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</si>
  <si>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</si>
  <si>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</si>
  <si>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</si>
  <si>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</si>
  <si>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</si>
  <si>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</si>
  <si>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</si>
  <si>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</si>
  <si>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</si>
  <si>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</si>
  <si>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</si>
  <si>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</si>
  <si>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</si>
  <si>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</si>
  <si>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</si>
  <si>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</si>
  <si>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</si>
  <si>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</si>
  <si>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</si>
  <si>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</si>
  <si>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</si>
  <si>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</si>
  <si>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</si>
  <si>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</si>
  <si>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</si>
  <si>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</si>
  <si>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</si>
  <si>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</si>
  <si>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</si>
  <si>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</si>
  <si>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</si>
  <si>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</si>
  <si>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</si>
  <si>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</si>
  <si>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</si>
  <si>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</si>
  <si>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</si>
  <si>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</si>
  <si>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</si>
  <si>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</si>
  <si>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</si>
  <si>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</si>
  <si>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</si>
  <si>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</si>
  <si>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</si>
  <si>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</si>
  <si>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</si>
  <si>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</si>
  <si>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</si>
  <si>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</si>
  <si>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</si>
  <si>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</si>
  <si>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</si>
  <si>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</si>
  <si>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</si>
  <si>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</si>
  <si>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</si>
  <si>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</si>
  <si>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</si>
  <si>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</si>
  <si>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</si>
  <si>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</si>
  <si>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</si>
  <si>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</si>
  <si>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</si>
  <si>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</si>
  <si>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</si>
  <si>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</si>
  <si>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</si>
  <si>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</si>
  <si>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</si>
  <si>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</si>
  <si>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</si>
  <si>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</si>
  <si>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</si>
  <si>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</si>
  <si>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</si>
  <si>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</si>
  <si>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</si>
  <si>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</si>
  <si>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</si>
  <si>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</si>
  <si>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</si>
  <si>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</si>
  <si>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</si>
  <si>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</si>
  <si>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</si>
  <si>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</si>
  <si>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</si>
  <si>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</si>
  <si>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</si>
  <si>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</si>
  <si>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</si>
  <si>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</si>
  <si>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</si>
  <si>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</si>
  <si>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</si>
  <si>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</si>
  <si>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</si>
  <si>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</si>
  <si>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</si>
  <si>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</si>
  <si>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</si>
  <si>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</si>
  <si>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</si>
  <si>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</si>
  <si>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</si>
  <si>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</si>
  <si>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</si>
  <si>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</si>
  <si>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</si>
  <si>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</si>
  <si>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</si>
  <si>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</si>
  <si>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</si>
  <si>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</si>
  <si>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</si>
  <si>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</si>
  <si>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</si>
  <si>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</si>
  <si>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</si>
  <si>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</si>
  <si>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</si>
  <si>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</si>
  <si>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</si>
  <si>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</si>
  <si>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</si>
  <si>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</si>
  <si>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</si>
  <si>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</si>
  <si>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</si>
  <si>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</si>
  <si>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</si>
  <si>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</si>
  <si>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</si>
  <si>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</si>
  <si>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</si>
  <si>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</si>
  <si>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</si>
  <si>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</si>
  <si>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</si>
  <si>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</si>
  <si>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</si>
  <si>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</si>
  <si>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</si>
  <si>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</si>
  <si>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</si>
  <si>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</si>
  <si>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</si>
  <si>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</si>
  <si>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</si>
  <si>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</si>
  <si>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</si>
  <si>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</si>
  <si>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</si>
  <si>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</si>
  <si>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</si>
  <si>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</si>
  <si>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</si>
  <si>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</si>
  <si>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</si>
  <si>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</si>
  <si>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</si>
  <si>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</si>
  <si>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</si>
  <si>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</si>
  <si>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</si>
  <si>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</si>
  <si>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</si>
  <si>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</si>
  <si>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</si>
  <si>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</si>
  <si>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</si>
  <si>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</si>
  <si>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</si>
  <si>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</si>
  <si>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</si>
  <si>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</si>
  <si>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</si>
  <si>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</si>
  <si>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</si>
  <si>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</si>
  <si>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</si>
  <si>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</si>
  <si>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</si>
  <si>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</si>
  <si>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</si>
  <si>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</si>
  <si>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</si>
  <si>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</si>
  <si>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</si>
  <si>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</si>
  <si>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</si>
  <si>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</si>
  <si>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</si>
  <si>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</si>
  <si>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</si>
  <si>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</si>
  <si>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</si>
  <si>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</si>
  <si>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</si>
  <si>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</si>
  <si>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</si>
  <si>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</si>
  <si>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</si>
  <si>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</si>
  <si>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</si>
  <si>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</si>
  <si>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</si>
  <si>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</si>
  <si>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</si>
  <si>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</si>
  <si>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</si>
  <si>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</si>
  <si>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</si>
  <si>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</si>
  <si>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</si>
  <si>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</si>
  <si>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</si>
  <si>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</si>
  <si>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</si>
  <si>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</si>
  <si>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</si>
  <si>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</si>
  <si>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</si>
  <si>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</si>
  <si>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</si>
  <si>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</si>
  <si>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</si>
  <si>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</si>
  <si>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</si>
  <si>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</si>
  <si>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</si>
  <si>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</si>
  <si>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</si>
  <si>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</si>
  <si>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</si>
  <si>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</si>
  <si>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</si>
  <si>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</si>
  <si>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</si>
  <si>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</si>
  <si>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</si>
  <si>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</si>
  <si>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</si>
  <si>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</si>
  <si>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</si>
  <si>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</si>
  <si>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</si>
  <si>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</si>
  <si>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</si>
  <si>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</si>
  <si>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</si>
  <si>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</si>
  <si>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</si>
  <si>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</si>
  <si>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</si>
  <si>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</si>
  <si>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</si>
  <si>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</si>
  <si>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</si>
  <si>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</si>
  <si>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</si>
  <si>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</si>
  <si>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</si>
  <si>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</si>
  <si>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</si>
  <si>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</si>
  <si>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</si>
  <si>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</si>
  <si>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</si>
  <si>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</si>
  <si>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</si>
  <si>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</si>
  <si>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</si>
  <si>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</si>
  <si>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</si>
  <si>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</si>
  <si>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</si>
  <si>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</si>
  <si>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</si>
  <si>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</si>
  <si>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</si>
  <si>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</si>
  <si>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</si>
  <si>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</si>
  <si>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</si>
  <si>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</si>
  <si>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</si>
  <si>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</si>
  <si>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</si>
  <si>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</si>
  <si>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</si>
  <si>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</si>
  <si>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</si>
  <si>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</si>
  <si>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</si>
  <si>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</si>
  <si>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</si>
  <si>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</si>
  <si>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</si>
  <si>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</si>
  <si>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</si>
  <si>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</si>
  <si>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</si>
  <si>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</si>
  <si>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</si>
  <si>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</si>
  <si>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</si>
  <si>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</si>
  <si>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</si>
  <si>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</si>
  <si>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</si>
  <si>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</si>
  <si>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</si>
  <si>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</si>
  <si>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</si>
  <si>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</si>
  <si>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</si>
  <si>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</si>
  <si>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</si>
  <si>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</si>
  <si>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</si>
  <si>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</si>
  <si>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</si>
  <si>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</si>
  <si>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</si>
  <si>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</si>
  <si>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</si>
  <si>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</si>
  <si>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</si>
  <si>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</si>
  <si>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</si>
  <si>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</si>
  <si>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</si>
  <si>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</si>
  <si>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</si>
  <si>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</si>
  <si>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</si>
  <si>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</si>
  <si>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</si>
  <si>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</si>
  <si>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</si>
  <si>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</si>
  <si>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</si>
  <si>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</si>
  <si>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</si>
  <si>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</si>
  <si>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</si>
  <si>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</si>
  <si>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</si>
  <si>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</si>
  <si>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</si>
  <si>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</si>
  <si>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</si>
  <si>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</si>
  <si>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</si>
  <si>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</si>
  <si>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</si>
  <si>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</si>
  <si>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</si>
  <si>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</si>
  <si>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</si>
  <si>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</si>
  <si>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</si>
  <si>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</si>
  <si>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</si>
  <si>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</si>
  <si>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</si>
  <si>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</si>
  <si>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</si>
  <si>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</si>
  <si>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</si>
  <si>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</si>
  <si>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</si>
  <si>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</si>
  <si>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</si>
  <si>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</si>
  <si>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</si>
  <si>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</si>
  <si>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</si>
  <si>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</si>
  <si>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</si>
  <si>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</si>
  <si>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</si>
  <si>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</si>
  <si>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</si>
  <si>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</si>
  <si>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</si>
  <si>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</si>
  <si>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</si>
  <si>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</si>
  <si>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</si>
  <si>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</si>
  <si>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</si>
  <si>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</si>
  <si>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</si>
  <si>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</si>
  <si>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</si>
  <si>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</si>
  <si>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</si>
  <si>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</si>
  <si>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</si>
  <si>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</si>
  <si>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</si>
  <si>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</si>
  <si>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</si>
  <si>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</si>
  <si>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</si>
  <si>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</si>
  <si>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</si>
  <si>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</si>
  <si>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</si>
  <si>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</si>
  <si>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</si>
  <si>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</si>
  <si>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</si>
  <si>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</si>
  <si>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</si>
  <si>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</si>
  <si>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</si>
  <si>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</si>
  <si>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</si>
  <si>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</si>
  <si>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</si>
  <si>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</si>
  <si>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</si>
  <si>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</si>
  <si>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</si>
  <si>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</si>
  <si>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</si>
  <si>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</si>
  <si>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</si>
  <si>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</si>
  <si>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</si>
  <si>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</si>
  <si>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</si>
  <si>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</si>
  <si>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</si>
  <si>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</si>
  <si>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</si>
  <si>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</si>
  <si>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</si>
  <si>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</si>
  <si>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</si>
  <si>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</si>
  <si>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</si>
  <si>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</si>
  <si>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</si>
  <si>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</si>
  <si>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</si>
  <si>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</si>
  <si>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</si>
  <si>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</si>
  <si>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</si>
  <si>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</si>
  <si>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</si>
  <si>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</si>
  <si>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</si>
  <si>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</si>
  <si>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</si>
  <si>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</si>
  <si>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</si>
  <si>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</si>
  <si>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</si>
  <si>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</si>
  <si>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</si>
  <si>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</si>
  <si>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</si>
  <si>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</si>
  <si>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</si>
  <si>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</si>
  <si>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</si>
  <si>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</si>
  <si>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</si>
  <si>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</si>
  <si>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</si>
  <si>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</si>
  <si>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</si>
  <si>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</si>
  <si>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</si>
  <si>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</si>
  <si>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</si>
  <si>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</si>
  <si>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</si>
  <si>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</si>
  <si>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</si>
  <si>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</si>
  <si>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</si>
  <si>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</si>
  <si>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</si>
  <si>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</si>
  <si>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</si>
  <si>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</si>
  <si>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</si>
  <si>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</si>
  <si>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</si>
  <si>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</si>
  <si>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</si>
  <si>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</si>
  <si>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</si>
  <si>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</si>
  <si>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</si>
  <si>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</si>
  <si>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</si>
  <si>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</si>
  <si>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</si>
  <si>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</si>
  <si>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</si>
  <si>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</si>
  <si>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</si>
  <si>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</si>
  <si>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</si>
  <si>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</si>
  <si>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</si>
  <si>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</si>
  <si>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</si>
  <si>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</si>
  <si>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</si>
  <si>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</si>
  <si>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</si>
  <si>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</si>
  <si>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</si>
  <si>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</si>
  <si>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</si>
  <si>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</si>
  <si>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</si>
  <si>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</si>
  <si>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</si>
  <si>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</si>
  <si>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</si>
  <si>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</si>
  <si>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</si>
  <si>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</si>
  <si>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</si>
  <si>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</si>
  <si>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</si>
  <si>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</si>
  <si>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</si>
  <si>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</si>
  <si>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</si>
  <si>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</si>
  <si>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</si>
  <si>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</si>
  <si>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</si>
  <si>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</si>
  <si>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</si>
  <si>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</si>
  <si>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</si>
  <si>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</si>
  <si>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</si>
  <si>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</si>
  <si>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</si>
  <si>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</si>
  <si>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</si>
  <si>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</si>
  <si>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</si>
  <si>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</si>
  <si>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</si>
  <si>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</si>
  <si>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</si>
  <si>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</si>
  <si>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</si>
  <si>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</si>
  <si>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</si>
  <si>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</si>
  <si>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</si>
  <si>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</si>
  <si>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</si>
  <si>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</si>
  <si>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</si>
  <si>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</si>
  <si>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</si>
  <si>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</si>
  <si>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</si>
  <si>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</si>
  <si>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</si>
  <si>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</si>
  <si>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</si>
  <si>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</si>
  <si>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</si>
  <si>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</si>
  <si>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</si>
  <si>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</si>
  <si>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</si>
  <si>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</si>
  <si>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</si>
  <si>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</si>
  <si>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</si>
  <si>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</si>
  <si>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</si>
  <si>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</si>
  <si>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</si>
  <si>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</si>
  <si>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</si>
  <si>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</si>
  <si>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</si>
  <si>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</si>
  <si>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</si>
  <si>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</si>
  <si>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</si>
  <si>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</si>
  <si>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</si>
  <si>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</si>
  <si>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</si>
  <si>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</si>
  <si>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</si>
  <si>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</si>
  <si>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</si>
  <si>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</si>
  <si>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</si>
  <si>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</si>
  <si>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</si>
  <si>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</si>
  <si>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</si>
  <si>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</si>
  <si>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</si>
  <si>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</si>
  <si>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</si>
  <si>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</si>
  <si>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</si>
  <si>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</si>
  <si>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</si>
  <si>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</si>
  <si>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</si>
  <si>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</si>
  <si>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</si>
  <si>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</si>
  <si>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</si>
  <si>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</si>
  <si>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</si>
  <si>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</si>
  <si>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</si>
  <si>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</si>
  <si>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</si>
  <si>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</si>
  <si>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</si>
  <si>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</si>
  <si>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</si>
  <si>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</si>
  <si>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</si>
  <si>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</si>
  <si>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</si>
  <si>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</si>
  <si>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</si>
  <si>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</si>
  <si>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</si>
  <si>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</si>
  <si>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</si>
  <si>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</si>
  <si>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</si>
  <si>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</si>
  <si>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</si>
  <si>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</si>
  <si>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</si>
  <si>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</si>
  <si>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</si>
  <si>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</si>
  <si>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</si>
  <si>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</si>
  <si>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</si>
  <si>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</si>
  <si>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</si>
  <si>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</si>
  <si>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</si>
  <si>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</si>
  <si>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</si>
  <si>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</si>
  <si>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</si>
  <si>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</si>
  <si>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</si>
  <si>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</si>
  <si>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</si>
  <si>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</si>
  <si>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</si>
  <si>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</si>
  <si>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</si>
  <si>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</si>
  <si>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</si>
  <si>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</si>
  <si>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</si>
  <si>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</si>
  <si>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</si>
  <si>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</si>
  <si>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</si>
  <si>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</si>
  <si>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</si>
  <si>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</si>
  <si>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</si>
  <si>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</si>
  <si>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</si>
  <si>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</si>
  <si>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</si>
  <si>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</si>
  <si>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</si>
  <si>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</si>
  <si>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</si>
  <si>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</si>
  <si>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</si>
  <si>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</si>
  <si>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</si>
  <si>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</si>
  <si>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</si>
  <si>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</si>
  <si>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</si>
  <si>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</si>
  <si>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</si>
  <si>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</si>
  <si>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</si>
  <si>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</si>
  <si>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</si>
  <si>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</si>
  <si>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</si>
  <si>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</si>
  <si>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</si>
  <si>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</si>
  <si>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</si>
  <si>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</si>
  <si>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</si>
  <si>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</si>
  <si>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</si>
  <si>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</si>
  <si>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</si>
  <si>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</si>
  <si>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</si>
  <si>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</si>
  <si>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</si>
  <si>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</si>
  <si>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</si>
  <si>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</si>
  <si>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</si>
  <si>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</si>
  <si>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</si>
  <si>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</si>
  <si>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</si>
  <si>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</si>
  <si>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</si>
  <si>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</si>
  <si>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</si>
  <si>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</si>
  <si>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</si>
  <si>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</si>
  <si>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</si>
  <si>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</si>
  <si>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</si>
  <si>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</si>
  <si>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</si>
  <si>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</si>
  <si>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</si>
  <si>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</si>
  <si>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</si>
  <si>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</si>
  <si>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</si>
  <si>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</si>
  <si>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</si>
  <si>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</si>
  <si>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</si>
  <si>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</si>
  <si>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</si>
  <si>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</si>
  <si>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</si>
  <si>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</si>
  <si>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</si>
  <si>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</si>
  <si>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</si>
  <si>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</si>
  <si>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</si>
  <si>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</si>
  <si>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</si>
  <si>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</si>
  <si>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</si>
  <si>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</si>
  <si>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</si>
  <si>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</si>
  <si>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</si>
  <si>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</si>
  <si>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</si>
  <si>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</si>
  <si>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</si>
  <si>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</si>
  <si>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</si>
  <si>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</si>
  <si>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</si>
  <si>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</si>
  <si>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</si>
  <si>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</si>
  <si>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</si>
  <si>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</si>
  <si>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</si>
  <si>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</si>
  <si>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</si>
  <si>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</si>
  <si>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</si>
  <si>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</si>
  <si>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</si>
  <si>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</si>
  <si>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</si>
  <si>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</si>
  <si>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</si>
  <si>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</si>
  <si>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</si>
  <si>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</si>
  <si>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</si>
  <si>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</si>
  <si>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</si>
  <si>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</si>
  <si>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</si>
  <si>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</si>
  <si>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</si>
  <si>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</si>
  <si>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</si>
  <si>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</si>
  <si>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</si>
  <si>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</si>
  <si>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</si>
  <si>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</si>
  <si>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</si>
  <si>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</si>
  <si>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</si>
  <si>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</si>
  <si>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</si>
  <si>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</si>
  <si>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</si>
  <si>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</si>
  <si>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</si>
  <si>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</si>
  <si>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</si>
  <si>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</si>
  <si>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</si>
  <si>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</si>
  <si>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</si>
  <si>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</si>
  <si>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</si>
  <si>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</si>
  <si>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</si>
  <si>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</si>
  <si>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</si>
  <si>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</si>
  <si>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</si>
  <si>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</si>
  <si>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</si>
  <si>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</si>
  <si>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</si>
  <si>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</si>
  <si>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</si>
  <si>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</si>
  <si>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</si>
  <si>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</si>
  <si>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</si>
  <si>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</si>
  <si>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</si>
  <si>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</si>
  <si>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</si>
  <si>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</si>
  <si>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</si>
  <si>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</si>
  <si>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</si>
  <si>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</si>
  <si>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</si>
  <si>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</si>
  <si>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</si>
  <si>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</si>
  <si>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</si>
  <si>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</si>
  <si>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</si>
  <si>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</si>
  <si>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</si>
  <si>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</si>
  <si>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</si>
  <si>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</si>
  <si>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</si>
  <si>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</si>
  <si>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</si>
  <si>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</si>
  <si>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</si>
  <si>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</si>
  <si>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</si>
  <si>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</si>
  <si>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</si>
  <si>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</si>
  <si>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</si>
  <si>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</si>
  <si>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</si>
  <si>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</si>
  <si>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</si>
  <si>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</si>
  <si>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</si>
  <si>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</si>
  <si>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</si>
  <si>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</si>
  <si>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</si>
  <si>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</si>
  <si>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</si>
  <si>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</si>
  <si>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</si>
  <si>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</si>
  <si>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</si>
  <si>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</si>
  <si>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</si>
  <si>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</si>
  <si>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</si>
  <si>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</si>
  <si>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</si>
  <si>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</si>
  <si>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</si>
  <si>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</si>
  <si>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</si>
  <si>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</si>
  <si>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</si>
  <si>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</si>
  <si>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</si>
  <si>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</si>
  <si>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</si>
  <si>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</si>
  <si>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</si>
  <si>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</si>
  <si>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</si>
  <si>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</si>
  <si>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</si>
  <si>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</si>
  <si>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</si>
  <si>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</si>
  <si>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</si>
  <si>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</si>
  <si>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</si>
  <si>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</si>
  <si>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</si>
  <si>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</si>
  <si>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</si>
  <si>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</si>
  <si>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</si>
  <si>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</si>
  <si>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</si>
  <si>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</si>
  <si>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</si>
  <si>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</si>
  <si>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</si>
  <si>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</si>
  <si>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</si>
  <si>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</si>
  <si>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</si>
  <si>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</si>
  <si>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</si>
  <si>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</si>
  <si>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</si>
  <si>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</si>
  <si>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</si>
  <si>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</si>
  <si>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</si>
  <si>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</si>
  <si>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</si>
  <si>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</si>
  <si>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</si>
  <si>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</si>
  <si>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</si>
  <si>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</si>
  <si>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</si>
  <si>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</si>
  <si>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</si>
  <si>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</si>
  <si>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</si>
  <si>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</si>
  <si>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</si>
  <si>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</si>
  <si>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</si>
  <si>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</si>
  <si>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</si>
  <si>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</si>
  <si>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</si>
  <si>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</si>
  <si>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</si>
  <si>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</si>
  <si>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</si>
  <si>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</si>
  <si>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</si>
  <si>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</si>
  <si>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</si>
  <si>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</si>
  <si>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</si>
  <si>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</si>
  <si>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</si>
  <si>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</si>
  <si>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</si>
  <si>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</si>
  <si>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</si>
  <si>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</si>
  <si>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</si>
  <si>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</si>
  <si>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</si>
  <si>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</si>
  <si>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</si>
  <si>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</si>
  <si>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</si>
  <si>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</si>
  <si>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</si>
  <si>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</si>
  <si>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</si>
  <si>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</si>
  <si>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</si>
  <si>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</si>
  <si>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</si>
  <si>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</si>
  <si>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</si>
  <si>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</si>
  <si>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</si>
  <si>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</si>
  <si>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</si>
  <si>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</si>
  <si>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</si>
  <si>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</si>
  <si>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</si>
  <si>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</si>
  <si>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</si>
  <si>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</si>
  <si>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</si>
  <si>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</si>
  <si>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</si>
  <si>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</si>
  <si>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</si>
  <si>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</si>
  <si>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</si>
  <si>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</si>
  <si>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</si>
  <si>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</si>
  <si>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</si>
  <si>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</si>
  <si>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</si>
  <si>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</si>
  <si>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</si>
  <si>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</si>
  <si>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</si>
  <si>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</si>
  <si>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</si>
  <si>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</si>
  <si>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</si>
  <si>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</si>
  <si>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</si>
  <si>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</si>
  <si>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</si>
  <si>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</si>
  <si>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</si>
  <si>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</si>
  <si>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</si>
  <si>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</si>
  <si>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</si>
  <si>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</si>
  <si>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</si>
  <si>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</si>
  <si>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</si>
  <si>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</si>
  <si>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</si>
  <si>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</si>
  <si>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</si>
  <si>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</si>
  <si>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</si>
  <si>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</si>
  <si>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</si>
  <si>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</si>
  <si>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</si>
  <si>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</si>
  <si>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</si>
  <si>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</si>
  <si>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</si>
  <si>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</si>
  <si>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</si>
  <si>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</si>
  <si>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</si>
  <si>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</si>
  <si>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</si>
  <si>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</si>
  <si>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</si>
  <si>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</si>
  <si>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</si>
  <si>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</si>
  <si>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</si>
  <si>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</si>
  <si>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</si>
  <si>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</si>
  <si>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</si>
  <si>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</si>
  <si>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</si>
  <si>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</si>
  <si>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</si>
  <si>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</si>
  <si>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</si>
  <si>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</si>
  <si>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</si>
  <si>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</si>
  <si>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</si>
  <si>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</si>
  <si>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</si>
  <si>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</si>
  <si>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</si>
  <si>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</si>
  <si>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</si>
  <si>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</si>
  <si>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</si>
  <si>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</si>
  <si>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</si>
  <si>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</si>
  <si>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</si>
  <si>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</si>
  <si>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</si>
  <si>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</si>
  <si>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</si>
  <si>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</si>
  <si>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</si>
  <si>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</si>
  <si>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</si>
  <si>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</si>
  <si>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</si>
  <si>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</si>
  <si>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</si>
  <si>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</si>
  <si>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</si>
  <si>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</si>
  <si>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</si>
  <si>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</si>
  <si>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</si>
  <si>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</si>
  <si>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</si>
  <si>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</si>
  <si>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</si>
  <si>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</si>
  <si>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</si>
  <si>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</si>
  <si>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</si>
  <si>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</si>
  <si>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</si>
  <si>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</si>
  <si>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</si>
  <si>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</si>
  <si>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</si>
  <si>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</si>
  <si>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</si>
  <si>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</si>
  <si>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</si>
  <si>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</si>
  <si>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</si>
  <si>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</si>
  <si>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</si>
  <si>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</si>
  <si>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</si>
  <si>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</si>
  <si>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</si>
  <si>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</si>
  <si>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</si>
  <si>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</si>
  <si>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</si>
  <si>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</si>
  <si>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</si>
  <si>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</si>
  <si>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</si>
  <si>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</si>
  <si>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</si>
  <si>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</si>
  <si>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</si>
  <si>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</si>
  <si>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</si>
  <si>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</si>
  <si>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</si>
  <si>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</si>
  <si>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</si>
  <si>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</si>
  <si>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</si>
  <si>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</si>
  <si>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</si>
  <si>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</si>
  <si>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</si>
  <si>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</si>
  <si>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</si>
  <si>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</si>
  <si>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</si>
  <si>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</si>
  <si>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</si>
  <si>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</si>
  <si>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</si>
  <si>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</si>
  <si>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</si>
  <si>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</si>
  <si>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</si>
  <si>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</si>
  <si>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</si>
  <si>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</si>
  <si>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</si>
  <si>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</si>
  <si>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</si>
  <si>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</si>
  <si>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</si>
  <si>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</si>
  <si>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</si>
  <si>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</si>
  <si>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</si>
  <si>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</si>
  <si>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</si>
  <si>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</si>
  <si>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</si>
  <si>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</si>
  <si>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</si>
  <si>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</si>
  <si>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</si>
  <si>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</si>
  <si>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</si>
  <si>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</si>
  <si>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</si>
  <si>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</si>
  <si>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</si>
  <si>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</si>
  <si>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</si>
  <si>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</si>
  <si>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</si>
  <si>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</si>
  <si>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</si>
  <si>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</si>
  <si>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</si>
  <si>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</si>
  <si>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</si>
  <si>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</si>
  <si>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</si>
  <si>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</si>
  <si>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</si>
  <si>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</si>
  <si>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</si>
  <si>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</si>
  <si>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</si>
  <si>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</si>
  <si>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</si>
  <si>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</si>
  <si>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</si>
  <si>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</si>
  <si>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</si>
  <si>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</si>
  <si>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</si>
  <si>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</si>
  <si>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</si>
  <si>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</si>
  <si>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</si>
  <si>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</si>
  <si>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</si>
  <si>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</si>
  <si>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</si>
  <si>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</si>
  <si>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</si>
  <si>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</si>
  <si>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</si>
  <si>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</si>
  <si>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</si>
  <si>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</si>
  <si>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</si>
  <si>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</si>
  <si>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</si>
  <si>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</si>
  <si>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</si>
  <si>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</si>
  <si>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</si>
  <si>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</si>
  <si>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</si>
  <si>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</si>
  <si>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</si>
  <si>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</si>
  <si>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</si>
  <si>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</si>
  <si>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</si>
  <si>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</si>
  <si>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</si>
  <si>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</si>
  <si>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</si>
  <si>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</si>
  <si>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</si>
  <si>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</si>
  <si>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</si>
  <si>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</si>
  <si>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</si>
  <si>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</si>
  <si>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</si>
  <si>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</si>
  <si>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</si>
  <si>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</si>
  <si>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</si>
  <si>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</si>
  <si>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</si>
  <si>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</si>
  <si>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</si>
  <si>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</si>
  <si>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</si>
  <si>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</si>
  <si>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</si>
  <si>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</si>
  <si>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</si>
  <si>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</si>
  <si>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</si>
  <si>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</si>
  <si>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</si>
  <si>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</si>
  <si>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</si>
  <si>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</si>
  <si>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</si>
  <si>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</si>
  <si>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</si>
  <si>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</si>
  <si>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</si>
  <si>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</si>
  <si>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</si>
  <si>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</si>
  <si>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</si>
  <si>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</si>
  <si>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</si>
  <si>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</si>
  <si>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</si>
  <si>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</si>
  <si>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</si>
  <si>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</si>
  <si>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</si>
  <si>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</si>
  <si>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</si>
  <si>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</si>
  <si>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</si>
  <si>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</si>
  <si>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</si>
  <si>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</si>
  <si>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</si>
  <si>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</si>
  <si>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</si>
  <si>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</si>
  <si>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</si>
  <si>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</si>
  <si>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</si>
  <si>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</si>
  <si>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</si>
  <si>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</si>
  <si>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</si>
  <si>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</si>
  <si>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</si>
  <si>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</si>
  <si>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</si>
  <si>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</si>
  <si>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</si>
  <si>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</si>
  <si>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</si>
  <si>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</si>
  <si>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</si>
  <si>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</si>
  <si>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</si>
  <si>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</si>
  <si>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</si>
  <si>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</si>
  <si>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</si>
  <si>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</si>
  <si>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</si>
  <si>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</si>
  <si>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</si>
  <si>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</si>
  <si>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</si>
  <si>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</si>
  <si>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</si>
  <si>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</si>
  <si>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</si>
  <si>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</si>
  <si>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</si>
  <si>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</si>
  <si>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</si>
  <si>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</si>
  <si>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</si>
  <si>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</si>
  <si>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</si>
  <si>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</si>
  <si>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</si>
  <si>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</si>
  <si>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</si>
  <si>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</si>
  <si>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</si>
  <si>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</si>
  <si>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</si>
  <si>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</si>
  <si>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</si>
  <si>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</si>
  <si>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</si>
  <si>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</si>
  <si>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</si>
  <si>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</si>
  <si>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</si>
  <si>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</si>
  <si>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</si>
  <si>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</si>
  <si>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</si>
  <si>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</si>
  <si>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</si>
  <si>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</si>
  <si>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</si>
  <si>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</si>
  <si>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</si>
  <si>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</si>
  <si>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</si>
  <si>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</si>
  <si>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</si>
  <si>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</si>
  <si>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</si>
  <si>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</si>
  <si>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</si>
  <si>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</si>
  <si>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</si>
  <si>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</si>
  <si>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</si>
  <si>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</si>
  <si>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</si>
  <si>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</si>
  <si>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</si>
  <si>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</si>
  <si>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</si>
  <si>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</si>
  <si>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</si>
  <si>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</si>
  <si>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</si>
  <si>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</si>
  <si>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</si>
  <si>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</si>
  <si>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</si>
  <si>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</si>
  <si>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</si>
  <si>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</si>
  <si>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</si>
  <si>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</si>
  <si>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</si>
  <si>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</si>
  <si>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</si>
  <si>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</si>
  <si>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</si>
  <si>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</si>
  <si>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</si>
  <si>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</si>
  <si>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</si>
  <si>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</si>
  <si>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</si>
  <si>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</si>
  <si>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</si>
  <si>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</si>
  <si>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</si>
  <si>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</si>
  <si>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</si>
  <si>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</si>
  <si>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</si>
  <si>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</si>
  <si>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</si>
  <si>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</si>
  <si>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</si>
  <si>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</si>
  <si>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</si>
  <si>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</si>
  <si>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</si>
  <si>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</si>
  <si>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</si>
  <si>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</si>
  <si>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</si>
  <si>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</si>
  <si>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</si>
  <si>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</si>
  <si>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</si>
  <si>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</si>
  <si>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</si>
  <si>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</si>
  <si>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</si>
  <si>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</si>
  <si>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</si>
  <si>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</si>
  <si>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</si>
  <si>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</si>
  <si>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</si>
  <si>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</si>
  <si>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</si>
  <si>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</si>
  <si>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</si>
  <si>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</si>
  <si>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</si>
  <si>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</si>
  <si>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</si>
  <si>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</si>
  <si>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</si>
  <si>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</si>
  <si>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</si>
  <si>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</si>
  <si>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</si>
  <si>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</si>
  <si>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</si>
  <si>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</si>
  <si>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</si>
  <si>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</si>
  <si>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</si>
  <si>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</si>
  <si>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</si>
  <si>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</si>
  <si>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</si>
  <si>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</si>
  <si>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</si>
  <si>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</si>
  <si>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</si>
  <si>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</si>
  <si>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</si>
  <si>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</si>
  <si>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</si>
  <si>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</si>
  <si>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</si>
  <si>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</si>
  <si>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</si>
  <si>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</si>
  <si>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</si>
  <si>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</si>
  <si>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</si>
  <si>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</si>
  <si>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</si>
  <si>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</si>
  <si>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</si>
  <si>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</si>
  <si>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</si>
  <si>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</si>
  <si>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</si>
  <si>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</si>
  <si>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</si>
  <si>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</si>
  <si>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</si>
  <si>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</si>
  <si>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</si>
  <si>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</si>
  <si>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</si>
  <si>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</si>
  <si>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</si>
  <si>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</si>
  <si>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</si>
  <si>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</si>
  <si>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</si>
  <si>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</si>
  <si>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</si>
  <si>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</si>
  <si>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</si>
  <si>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</si>
  <si>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</si>
  <si>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</si>
  <si>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</si>
  <si>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</si>
  <si>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</si>
  <si>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</si>
  <si>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</si>
  <si>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</si>
  <si>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</si>
  <si>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</si>
  <si>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</si>
  <si>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</si>
  <si>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</si>
  <si>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</si>
  <si>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</si>
  <si>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</si>
  <si>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</si>
  <si>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</si>
  <si>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</si>
  <si>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</si>
  <si>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</si>
  <si>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</si>
  <si>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</si>
  <si>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</si>
  <si>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</si>
  <si>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</si>
  <si>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</si>
  <si>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</si>
  <si>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</si>
  <si>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</si>
  <si>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</si>
  <si>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</si>
  <si>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</si>
  <si>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</si>
  <si>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</si>
  <si>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</si>
  <si>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</si>
  <si>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</si>
  <si>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</si>
  <si>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</si>
  <si>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</si>
  <si>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</si>
  <si>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</si>
  <si>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</si>
  <si>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</si>
  <si>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</si>
  <si>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</si>
  <si>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</si>
  <si>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</si>
  <si>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</si>
  <si>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</si>
  <si>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</si>
  <si>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</si>
  <si>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</si>
  <si>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</si>
  <si>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</si>
  <si>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</si>
  <si>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</si>
  <si>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</si>
  <si>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</si>
  <si>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</si>
  <si>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</si>
  <si>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</si>
  <si>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</si>
  <si>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</si>
  <si>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</si>
  <si>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</si>
  <si>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</si>
  <si>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</si>
  <si>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</si>
  <si>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</si>
  <si>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</si>
  <si>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</si>
  <si>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</si>
  <si>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</si>
  <si>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</si>
  <si>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</si>
  <si>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</si>
  <si>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</si>
  <si>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</si>
  <si>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</si>
  <si>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</si>
  <si>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</si>
  <si>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</si>
  <si>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</si>
  <si>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</si>
  <si>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</si>
  <si>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</si>
  <si>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</si>
  <si>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</si>
  <si>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</si>
  <si>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</si>
  <si>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</si>
  <si>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</si>
  <si>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</si>
  <si>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</si>
  <si>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</si>
  <si>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</si>
  <si>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</si>
  <si>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</si>
  <si>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</si>
  <si>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</si>
  <si>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</si>
  <si>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</si>
  <si>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</si>
  <si>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</si>
  <si>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</si>
  <si>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</si>
  <si>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</si>
  <si>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</si>
  <si>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</si>
  <si>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</si>
  <si>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</si>
  <si>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</si>
  <si>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</si>
  <si>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</si>
  <si>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</si>
  <si>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</si>
  <si>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</si>
  <si>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</si>
  <si>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</si>
  <si>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</si>
  <si>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</si>
  <si>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</si>
  <si>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</si>
  <si>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</si>
  <si>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</si>
  <si>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</si>
  <si>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</si>
  <si>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</si>
  <si>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</si>
  <si>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</si>
  <si>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</si>
  <si>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</si>
  <si>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</si>
  <si>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</si>
  <si>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</si>
  <si>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</si>
  <si>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</si>
  <si>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</si>
  <si>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</si>
  <si>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</si>
  <si>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</si>
  <si>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</si>
  <si>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</si>
  <si>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</si>
  <si>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</si>
  <si>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</si>
  <si>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</si>
  <si>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</si>
  <si>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</si>
  <si>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</si>
  <si>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</si>
  <si>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</si>
  <si>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</si>
  <si>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</si>
  <si>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</si>
  <si>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</si>
  <si>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</si>
  <si>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</si>
  <si>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</si>
  <si>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</si>
  <si>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</si>
  <si>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</si>
  <si>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</si>
  <si>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</si>
  <si>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</si>
  <si>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</si>
  <si>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</si>
  <si>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</si>
  <si>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</si>
  <si>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</si>
  <si>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</si>
  <si>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</si>
  <si>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</si>
  <si>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</si>
  <si>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</si>
  <si>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</si>
  <si>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</si>
  <si>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</si>
  <si>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</si>
  <si>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</si>
  <si>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</si>
  <si>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</si>
  <si>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</si>
  <si>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</si>
  <si>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</si>
  <si>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</si>
  <si>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</si>
  <si>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</si>
  <si>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</si>
  <si>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</si>
  <si>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</si>
  <si>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</si>
  <si>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</si>
  <si>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</si>
  <si>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</si>
  <si>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</si>
  <si>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</si>
  <si>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</si>
  <si>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</si>
  <si>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</si>
  <si>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</si>
  <si>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</si>
  <si>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</si>
  <si>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</si>
  <si>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</si>
  <si>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</si>
  <si>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</si>
  <si>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</si>
  <si>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</si>
  <si>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</si>
  <si>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</si>
  <si>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</si>
  <si>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</si>
  <si>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</si>
  <si>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</si>
  <si>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</si>
  <si>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</si>
  <si>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</si>
  <si>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</si>
  <si>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</si>
  <si>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</si>
  <si>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</si>
  <si>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</si>
  <si>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</si>
  <si>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</si>
  <si>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</si>
  <si>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</si>
  <si>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</si>
  <si>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</si>
  <si>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</si>
  <si>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</si>
  <si>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</si>
  <si>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</si>
  <si>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</si>
  <si>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</si>
  <si>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</si>
  <si>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</si>
  <si>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</si>
  <si>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</si>
  <si>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</si>
  <si>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</si>
  <si>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</si>
  <si>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</si>
  <si>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</si>
  <si>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</si>
  <si>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</si>
  <si>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</si>
  <si>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</si>
  <si>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</si>
  <si>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</si>
  <si>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</si>
  <si>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</si>
  <si>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</si>
  <si>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</si>
  <si>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</si>
  <si>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</si>
  <si>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</si>
  <si>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</si>
  <si>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</si>
  <si>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</si>
  <si>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</si>
  <si>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</si>
  <si>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</si>
  <si>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</si>
  <si>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</si>
  <si>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</si>
  <si>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</si>
  <si>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</si>
  <si>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</si>
  <si>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</si>
  <si>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</si>
  <si>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</si>
  <si>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</si>
  <si>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</si>
  <si>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</si>
  <si>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</si>
  <si>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</si>
  <si>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</si>
  <si>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</si>
  <si>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</si>
  <si>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</si>
  <si>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</si>
  <si>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</si>
  <si>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</si>
  <si>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</si>
  <si>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</si>
  <si>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</si>
  <si>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</si>
  <si>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</si>
  <si>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</si>
  <si>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</si>
  <si>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</si>
  <si>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</si>
  <si>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</si>
  <si>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</si>
  <si>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</si>
  <si>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</si>
  <si>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</si>
  <si>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</si>
  <si>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</si>
  <si>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</si>
  <si>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</si>
  <si>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</si>
  <si>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</si>
  <si>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</si>
  <si>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</si>
  <si>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</si>
  <si>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</si>
  <si>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</si>
  <si>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</si>
  <si>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</si>
  <si>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</si>
  <si>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</si>
  <si>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</si>
  <si>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</si>
  <si>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</si>
  <si>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</si>
  <si>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</si>
  <si>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</si>
  <si>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</si>
  <si>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</si>
  <si>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</si>
  <si>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</si>
  <si>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</si>
  <si>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</si>
  <si>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</si>
  <si>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</si>
  <si>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</si>
  <si>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</si>
  <si>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</si>
  <si>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</si>
  <si>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</si>
  <si>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</si>
  <si>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</si>
  <si>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</si>
  <si>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</si>
  <si>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</si>
  <si>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</si>
  <si>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</si>
  <si>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</si>
  <si>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</si>
  <si>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</si>
  <si>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</si>
  <si>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</si>
  <si>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</si>
  <si>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</si>
  <si>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</si>
  <si>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</si>
  <si>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</si>
  <si>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</si>
  <si>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</si>
  <si>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</si>
  <si>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</si>
  <si>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</si>
  <si>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</si>
  <si>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</si>
  <si>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</si>
  <si>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</si>
  <si>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</si>
  <si>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</si>
  <si>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</si>
  <si>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</si>
  <si>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</si>
  <si>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</si>
  <si>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</si>
  <si>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</si>
  <si>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</si>
  <si>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</si>
  <si>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</si>
  <si>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</si>
  <si>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</si>
  <si>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</si>
  <si>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</si>
  <si>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</si>
  <si>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</si>
  <si>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</si>
  <si>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</si>
  <si>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</si>
  <si>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</si>
  <si>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</si>
  <si>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</si>
  <si>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</si>
  <si>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</si>
  <si>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</si>
  <si>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</si>
  <si>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</si>
  <si>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</si>
  <si>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</si>
  <si>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</si>
  <si>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</si>
  <si>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</si>
  <si>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</si>
  <si>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</si>
  <si>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</si>
  <si>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</si>
  <si>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</si>
  <si>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</si>
  <si>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</si>
  <si>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</si>
  <si>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</si>
  <si>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</si>
  <si>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</si>
  <si>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</si>
  <si>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</si>
  <si>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</si>
  <si>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</si>
  <si>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</si>
  <si>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</si>
  <si>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</si>
  <si>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</si>
  <si>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</si>
  <si>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</si>
  <si>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</si>
  <si>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</si>
  <si>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</si>
  <si>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</si>
  <si>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</si>
  <si>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</si>
  <si>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</si>
  <si>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</si>
  <si>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</si>
  <si>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</si>
  <si>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</si>
  <si>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</si>
  <si>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</si>
  <si>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</si>
  <si>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</si>
  <si>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</si>
  <si>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</si>
  <si>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</si>
  <si>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</si>
  <si>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</si>
  <si>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</si>
  <si>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</si>
  <si>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</si>
  <si>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</si>
  <si>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</si>
  <si>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</si>
  <si>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</si>
  <si>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</si>
  <si>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</si>
  <si>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</si>
  <si>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</si>
  <si>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</si>
  <si>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</si>
  <si>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</si>
  <si>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</si>
  <si>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</si>
  <si>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</si>
  <si>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</si>
  <si>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</si>
  <si>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</si>
  <si>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</si>
  <si>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</si>
  <si>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</si>
  <si>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</si>
  <si>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</si>
  <si>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</si>
  <si>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</si>
  <si>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</si>
  <si>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</si>
  <si>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</si>
  <si>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</si>
  <si>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</si>
  <si>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</si>
  <si>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</si>
  <si>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</si>
  <si>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</si>
  <si>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</si>
  <si>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</si>
  <si>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</si>
  <si>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</si>
  <si>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</si>
  <si>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</si>
  <si>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</si>
  <si>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</si>
  <si>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</si>
  <si>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</si>
  <si>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</si>
  <si>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</si>
  <si>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</si>
  <si>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</si>
  <si>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</si>
  <si>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</si>
  <si>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</si>
  <si>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</si>
  <si>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</si>
  <si>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</si>
  <si>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</si>
  <si>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</si>
  <si>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</si>
  <si>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</si>
  <si>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</si>
  <si>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</si>
  <si>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</si>
  <si>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</si>
  <si>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</si>
  <si>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</si>
  <si>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</si>
  <si>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</si>
  <si>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</si>
  <si>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</si>
  <si>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</si>
  <si>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</si>
  <si>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</si>
  <si>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</si>
  <si>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</si>
  <si>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</si>
  <si>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</si>
  <si>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</si>
  <si>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</si>
  <si>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</si>
  <si>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</si>
  <si>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</si>
  <si>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</si>
  <si>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</si>
  <si>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</si>
  <si>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</si>
  <si>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</si>
  <si>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</si>
  <si>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</si>
  <si>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</si>
  <si>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</si>
  <si>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</si>
  <si>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</si>
  <si>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</si>
  <si>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</si>
  <si>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</si>
  <si>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</si>
  <si>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</si>
  <si>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</si>
  <si>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</si>
  <si>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</si>
  <si>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</si>
  <si>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</si>
  <si>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</si>
  <si>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</si>
  <si>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</si>
  <si>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</si>
  <si>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</si>
  <si>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</si>
  <si>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</si>
  <si>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</si>
  <si>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</si>
  <si>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</si>
  <si>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</si>
  <si>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</si>
  <si>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</si>
  <si>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</si>
  <si>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</si>
  <si>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</si>
  <si>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</si>
  <si>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</si>
  <si>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</si>
  <si>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</si>
  <si>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</si>
  <si>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</si>
  <si>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</si>
  <si>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</si>
  <si>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</si>
  <si>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</si>
  <si>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</si>
  <si>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</si>
  <si>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</si>
  <si>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</si>
  <si>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</si>
  <si>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</si>
  <si>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</si>
  <si>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</si>
  <si>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</si>
  <si>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</si>
  <si>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</si>
  <si>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</si>
  <si>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</si>
  <si>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</si>
  <si>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</si>
  <si>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</si>
  <si>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</si>
  <si>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</si>
  <si>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</si>
  <si>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</si>
  <si>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</si>
  <si>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</si>
  <si>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</si>
  <si>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</si>
  <si>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</si>
  <si>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</si>
  <si>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</si>
  <si>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</si>
  <si>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</si>
  <si>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</si>
  <si>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</si>
  <si>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</si>
  <si>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</si>
  <si>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</si>
  <si>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</si>
  <si>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</si>
  <si>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</si>
  <si>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</si>
  <si>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</si>
  <si>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</si>
  <si>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</si>
  <si>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</si>
  <si>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</si>
  <si>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</si>
  <si>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</si>
  <si>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</si>
  <si>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</si>
  <si>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</si>
  <si>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</si>
  <si>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</si>
  <si>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</si>
  <si>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</si>
  <si>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</si>
  <si>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</si>
  <si>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</si>
  <si>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</si>
  <si>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</si>
  <si>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</si>
  <si>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</si>
  <si>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</si>
  <si>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</si>
  <si>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</si>
  <si>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</si>
  <si>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</si>
  <si>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</si>
  <si>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</si>
  <si>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</si>
  <si>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</si>
  <si>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</si>
  <si>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</si>
  <si>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</si>
  <si>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</si>
  <si>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</si>
  <si>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</si>
  <si>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</si>
  <si>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</si>
  <si>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</si>
  <si>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</si>
  <si>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</si>
  <si>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</si>
  <si>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</si>
  <si>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</si>
  <si>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</si>
  <si>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</si>
  <si>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</si>
  <si>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</si>
  <si>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</si>
  <si>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</si>
  <si>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</si>
  <si>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</si>
  <si>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</si>
  <si>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</si>
  <si>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</si>
  <si>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</si>
  <si>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</si>
  <si>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</si>
  <si>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</si>
  <si>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</si>
  <si>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</si>
  <si>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</si>
  <si>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</si>
  <si>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</si>
  <si>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</si>
  <si>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</si>
  <si>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</si>
  <si>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</si>
  <si>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</si>
  <si>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</si>
  <si>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</si>
  <si>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</si>
  <si>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</si>
  <si>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</si>
  <si>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</si>
  <si>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</si>
  <si>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</si>
  <si>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</si>
  <si>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</si>
  <si>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</si>
  <si>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</si>
  <si>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</si>
  <si>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</si>
  <si>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</si>
  <si>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</si>
  <si>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</si>
  <si>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</si>
  <si>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</si>
  <si>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</si>
  <si>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</si>
  <si>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</si>
  <si>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</si>
  <si>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</si>
  <si>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</si>
  <si>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</si>
  <si>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</si>
  <si>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</si>
  <si>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</si>
  <si>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</si>
  <si>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</si>
  <si>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</si>
  <si>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</si>
  <si>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</si>
  <si>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</si>
  <si>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</si>
  <si>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</si>
  <si>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</si>
  <si>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</si>
  <si>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</si>
  <si>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</si>
  <si>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</si>
  <si>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</si>
  <si>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</si>
  <si>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</si>
  <si>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</si>
  <si>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</si>
  <si>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</si>
  <si>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</si>
  <si>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</si>
  <si>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</si>
  <si>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</si>
  <si>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</si>
  <si>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</si>
  <si>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</si>
  <si>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</si>
  <si>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</si>
  <si>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</si>
  <si>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</si>
  <si>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</si>
  <si>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</si>
  <si>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</si>
  <si>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</si>
  <si>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</si>
  <si>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</si>
  <si>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</si>
  <si>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</si>
  <si>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</si>
  <si>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</si>
  <si>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</si>
  <si>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</si>
  <si>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</si>
  <si>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</si>
  <si>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</si>
  <si>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</si>
  <si>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</si>
  <si>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</si>
  <si>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</si>
  <si>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</si>
  <si>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</si>
  <si>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</si>
  <si>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</si>
  <si>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</si>
  <si>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</si>
  <si>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</si>
  <si>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</si>
  <si>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</si>
  <si>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</si>
  <si>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</si>
  <si>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</si>
  <si>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</si>
  <si>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</si>
  <si>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</si>
  <si>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</si>
  <si>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</si>
  <si>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</si>
  <si>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</si>
  <si>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</si>
  <si>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</si>
  <si>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</si>
  <si>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</si>
  <si>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</si>
  <si>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</si>
  <si>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</si>
  <si>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</si>
  <si>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</si>
  <si>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</si>
  <si>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</si>
  <si>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</si>
  <si>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</si>
  <si>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</si>
  <si>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</si>
  <si>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</si>
  <si>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</si>
  <si>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</si>
  <si>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</si>
  <si>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</si>
  <si>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</si>
  <si>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</si>
  <si>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</si>
  <si>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</si>
  <si>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</si>
  <si>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</si>
  <si>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</si>
  <si>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</si>
  <si>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</si>
  <si>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</si>
  <si>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</si>
  <si>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</si>
  <si>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</si>
  <si>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</si>
  <si>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</si>
  <si>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</si>
  <si>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</si>
  <si>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</si>
  <si>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</si>
  <si>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</si>
  <si>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</si>
  <si>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</si>
  <si>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</si>
  <si>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</si>
  <si>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</si>
  <si>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</si>
  <si>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</si>
  <si>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</si>
  <si>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</si>
  <si>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</si>
  <si>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</si>
  <si>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</si>
  <si>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</si>
  <si>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</si>
  <si>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</si>
  <si>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</si>
  <si>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</si>
  <si>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</si>
  <si>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</si>
  <si>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</si>
  <si>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</si>
  <si>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</si>
  <si>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</si>
  <si>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</si>
  <si>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</si>
  <si>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</si>
  <si>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</si>
  <si>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</si>
  <si>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</si>
  <si>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</si>
  <si>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</si>
  <si>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</si>
  <si>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</si>
  <si>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</si>
  <si>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</si>
  <si>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</si>
  <si>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</si>
  <si>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</si>
  <si>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</si>
  <si>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</si>
  <si>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</si>
  <si>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</si>
  <si>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</si>
  <si>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</si>
  <si>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</si>
  <si>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</si>
  <si>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</si>
  <si>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</si>
  <si>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</si>
  <si>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</si>
  <si>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</si>
  <si>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</si>
  <si>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</si>
  <si>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</si>
  <si>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</si>
  <si>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</si>
  <si>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</si>
  <si>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</si>
  <si>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</si>
  <si>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</si>
  <si>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</si>
  <si>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</si>
  <si>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</si>
  <si>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</si>
  <si>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</si>
  <si>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</si>
  <si>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</si>
  <si>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</si>
  <si>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</si>
  <si>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</si>
  <si>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</si>
  <si>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</si>
  <si>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</si>
  <si>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</si>
  <si>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</si>
  <si>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</si>
  <si>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</si>
  <si>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</si>
  <si>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</si>
  <si>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</si>
  <si>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</si>
  <si>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</si>
  <si>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</si>
  <si>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</si>
  <si>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</si>
  <si>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</si>
  <si>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</si>
  <si>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</si>
  <si>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</si>
  <si>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</si>
  <si>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</si>
  <si>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</si>
  <si>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</si>
  <si>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</si>
  <si>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</si>
  <si>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</si>
  <si>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</si>
  <si>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</si>
  <si>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</si>
  <si>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</si>
  <si>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</si>
  <si>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</si>
  <si>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</si>
  <si>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</si>
  <si>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</si>
  <si>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</si>
  <si>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</si>
  <si>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</si>
  <si>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</si>
  <si>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</si>
  <si>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</si>
  <si>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</si>
  <si>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</si>
  <si>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</si>
  <si>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</si>
  <si>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</si>
  <si>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</si>
  <si>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</si>
  <si>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</si>
  <si>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</si>
  <si>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</si>
  <si>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</si>
  <si>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</si>
  <si>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</si>
  <si>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</si>
  <si>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</si>
  <si>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</si>
  <si>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</si>
  <si>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</si>
  <si>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</si>
  <si>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</si>
  <si>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</si>
  <si>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</si>
  <si>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</si>
  <si>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</si>
  <si>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</si>
  <si>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</si>
  <si>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</si>
  <si>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</si>
  <si>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</si>
  <si>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</si>
  <si>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</si>
  <si>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</si>
  <si>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</si>
  <si>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</si>
  <si>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</si>
  <si>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</si>
  <si>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</si>
  <si>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</si>
  <si>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</si>
  <si>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</si>
  <si>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</si>
  <si>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</si>
  <si>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</si>
  <si>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</si>
  <si>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</si>
  <si>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</si>
  <si>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</si>
  <si>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</si>
  <si>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</si>
  <si>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</si>
  <si>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</si>
  <si>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</si>
  <si>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</si>
  <si>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</si>
  <si>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</si>
  <si>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</si>
  <si>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</si>
  <si>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</si>
  <si>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</si>
  <si>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</si>
  <si>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</si>
  <si>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</si>
  <si>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</si>
  <si>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</si>
  <si>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</si>
  <si>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</si>
  <si>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</si>
  <si>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</si>
  <si>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</si>
  <si>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</si>
  <si>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</si>
  <si>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</si>
  <si>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</si>
  <si>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</si>
  <si>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</si>
  <si>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</si>
  <si>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</si>
  <si>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</si>
  <si>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</si>
  <si>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</si>
  <si>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</si>
  <si>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</si>
  <si>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</si>
  <si>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</si>
  <si>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</si>
  <si>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</si>
  <si>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</si>
  <si>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</si>
  <si>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</si>
  <si>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</si>
  <si>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</si>
  <si>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</si>
  <si>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</si>
  <si>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</si>
  <si>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</si>
  <si>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</si>
  <si>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</si>
  <si>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</si>
  <si>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</si>
  <si>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</si>
  <si>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</si>
  <si>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</si>
  <si>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</si>
  <si>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</si>
  <si>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</si>
  <si>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</si>
  <si>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</si>
  <si>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</si>
  <si>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</si>
  <si>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</si>
  <si>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</si>
  <si>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</si>
  <si>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</si>
  <si>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</si>
  <si>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</si>
  <si>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</si>
  <si>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</si>
  <si>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</si>
  <si>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</si>
  <si>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</si>
  <si>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</si>
  <si>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</si>
  <si>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</si>
  <si>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</si>
  <si>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</si>
  <si>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</si>
  <si>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</si>
  <si>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</si>
  <si>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</si>
  <si>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</si>
  <si>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</si>
  <si>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</si>
  <si>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</si>
  <si>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</si>
  <si>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</si>
  <si>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</si>
  <si>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</si>
  <si>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</si>
  <si>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</si>
  <si>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</si>
  <si>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</si>
  <si>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</si>
  <si>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</si>
  <si>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</si>
  <si>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</si>
  <si>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</si>
  <si>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</si>
  <si>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</si>
  <si>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</si>
  <si>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</si>
  <si>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</si>
  <si>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</si>
  <si>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</si>
  <si>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</si>
  <si>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</si>
  <si>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</si>
  <si>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</si>
  <si>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</si>
  <si>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</si>
  <si>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</si>
  <si>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</si>
  <si>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</si>
  <si>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</si>
  <si>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</si>
  <si>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</si>
  <si>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</si>
  <si>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</si>
  <si>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</si>
  <si>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</si>
  <si>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</si>
  <si>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</si>
  <si>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</si>
  <si>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</si>
  <si>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</si>
  <si>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</si>
  <si>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</si>
  <si>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</si>
  <si>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</si>
  <si>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</si>
  <si>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</si>
  <si>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</si>
  <si>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</si>
  <si>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</si>
  <si>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</si>
  <si>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</si>
  <si>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</si>
  <si>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</si>
  <si>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</si>
  <si>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</si>
  <si>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</si>
  <si>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</si>
  <si>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</si>
  <si>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</si>
  <si>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</si>
  <si>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</si>
  <si>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</si>
  <si>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</si>
  <si>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</si>
  <si>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</si>
  <si>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</si>
  <si>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</si>
  <si>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</si>
  <si>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</si>
  <si>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</si>
  <si>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</si>
  <si>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</si>
  <si>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</si>
  <si>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</si>
  <si>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</si>
  <si>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</si>
  <si>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</si>
  <si>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</si>
  <si>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</si>
  <si>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</si>
  <si>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</si>
  <si>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</si>
  <si>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</si>
  <si>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</si>
  <si>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</si>
  <si>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</si>
  <si>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</si>
  <si>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</si>
  <si>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</si>
  <si>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</si>
  <si>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</si>
  <si>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</si>
  <si>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</si>
  <si>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</si>
  <si>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</si>
  <si>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</si>
  <si>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</si>
  <si>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</si>
  <si>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</si>
  <si>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</si>
  <si>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</si>
  <si>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</si>
  <si>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</si>
  <si>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</si>
  <si>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</si>
  <si>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</si>
  <si>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</si>
  <si>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</si>
  <si>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</si>
  <si>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</si>
  <si>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</si>
  <si>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</si>
  <si>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</si>
  <si>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</si>
  <si>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</si>
  <si>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</si>
  <si>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</si>
  <si>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</si>
  <si>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</si>
  <si>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</si>
  <si>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</si>
  <si>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</si>
  <si>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</si>
  <si>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</si>
  <si>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</si>
  <si>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</si>
  <si>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</si>
  <si>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</si>
  <si>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</si>
  <si>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</si>
  <si>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</si>
  <si>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</si>
  <si>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</si>
  <si>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</si>
  <si>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</si>
  <si>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</si>
  <si>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</si>
  <si>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</si>
  <si>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</si>
  <si>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</si>
  <si>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</si>
  <si>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</si>
  <si>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</si>
  <si>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</si>
  <si>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</si>
  <si>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</si>
  <si>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</si>
  <si>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</si>
  <si>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</si>
  <si>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</si>
  <si>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</si>
  <si>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</si>
  <si>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</si>
  <si>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</si>
  <si>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</si>
  <si>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</si>
  <si>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</si>
  <si>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</si>
  <si>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</si>
  <si>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</si>
  <si>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</si>
  <si>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</si>
  <si>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</si>
  <si>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</si>
  <si>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</si>
  <si>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</si>
  <si>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</si>
  <si>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</si>
  <si>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</si>
  <si>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</si>
  <si>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</si>
  <si>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</si>
  <si>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</si>
  <si>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</si>
  <si>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</si>
  <si>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</si>
  <si>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</si>
  <si>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</si>
  <si>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</si>
  <si>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</si>
  <si>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</si>
  <si>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</si>
  <si>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</si>
  <si>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</si>
  <si>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</si>
  <si>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</si>
  <si>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</si>
  <si>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</si>
  <si>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</si>
  <si>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</si>
  <si>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</si>
  <si>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</si>
  <si>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</si>
  <si>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</si>
  <si>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</si>
  <si>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</si>
  <si>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</si>
  <si>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</si>
  <si>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</si>
  <si>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</si>
  <si>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</si>
  <si>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</si>
  <si>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</si>
  <si>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</si>
  <si>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</si>
  <si>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</si>
  <si>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</si>
  <si>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</si>
  <si>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</si>
  <si>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</si>
  <si>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</si>
  <si>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</si>
  <si>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</si>
  <si>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</si>
  <si>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</si>
  <si>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</si>
  <si>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</si>
  <si>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</si>
  <si>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</si>
  <si>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</si>
  <si>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</si>
  <si>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</si>
  <si>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</si>
  <si>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</si>
  <si>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</si>
  <si>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</si>
  <si>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</si>
  <si>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</si>
  <si>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</si>
  <si>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</si>
  <si>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</si>
  <si>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</si>
  <si>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</si>
  <si>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</si>
  <si>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</si>
  <si>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</si>
  <si>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</si>
  <si>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</si>
  <si>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</si>
  <si>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</si>
  <si>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</si>
  <si>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</si>
  <si>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</si>
  <si>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</si>
  <si>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</si>
  <si>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</si>
  <si>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</si>
  <si>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</si>
  <si>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</si>
  <si>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</si>
  <si>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</si>
  <si>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</si>
  <si>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</si>
  <si>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</si>
  <si>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</si>
  <si>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</si>
  <si>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</si>
  <si>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</si>
  <si>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</si>
  <si>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</si>
  <si>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</si>
  <si>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</si>
  <si>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</si>
  <si>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</si>
  <si>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</si>
  <si>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</si>
  <si>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</si>
  <si>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</si>
  <si>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</si>
  <si>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</si>
  <si>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</si>
  <si>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</si>
  <si>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</si>
  <si>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</si>
  <si>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</si>
  <si>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</si>
  <si>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</si>
  <si>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</si>
  <si>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</si>
  <si>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</si>
  <si>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</si>
  <si>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</si>
  <si>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</si>
  <si>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</si>
  <si>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</si>
  <si>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</si>
  <si>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</si>
  <si>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</si>
  <si>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</si>
  <si>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</si>
  <si>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</si>
  <si>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</si>
  <si>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</si>
  <si>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</si>
  <si>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</si>
  <si>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</si>
  <si>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</si>
  <si>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</si>
  <si>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</si>
  <si>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</si>
  <si>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</si>
  <si>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</si>
  <si>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</si>
  <si>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</si>
  <si>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</si>
  <si>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</si>
  <si>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</si>
  <si>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</si>
  <si>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</si>
  <si>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</si>
  <si>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</si>
  <si>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</si>
  <si>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</si>
  <si>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</si>
  <si>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</si>
  <si>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</si>
  <si>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</si>
  <si>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</si>
  <si>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</si>
  <si>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</si>
  <si>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</si>
  <si>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</si>
  <si>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</si>
  <si>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</si>
  <si>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</si>
  <si>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</si>
  <si>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</si>
  <si>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</si>
  <si>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</si>
  <si>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</si>
  <si>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</si>
  <si>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</si>
  <si>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</si>
  <si>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</si>
  <si>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</si>
  <si>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</si>
  <si>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</si>
  <si>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</si>
  <si>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</si>
  <si>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</si>
  <si>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</si>
  <si>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</si>
  <si>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</si>
  <si>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</si>
  <si>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</si>
  <si>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</si>
  <si>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</si>
  <si>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</si>
  <si>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</si>
  <si>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</si>
  <si>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</si>
  <si>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</si>
  <si>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</si>
  <si>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</si>
  <si>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</si>
  <si>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</si>
  <si>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</si>
  <si>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</si>
  <si>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</si>
  <si>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</si>
  <si>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</si>
  <si>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</si>
  <si>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</si>
  <si>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</si>
  <si>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</si>
  <si>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</si>
  <si>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</si>
  <si>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</si>
  <si>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</si>
  <si>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</si>
  <si>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</si>
  <si>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</si>
  <si>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</si>
  <si>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</si>
  <si>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</si>
  <si>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</si>
  <si>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</si>
  <si>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</si>
  <si>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</si>
  <si>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</si>
  <si>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</si>
  <si>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</si>
  <si>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</si>
  <si>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</si>
  <si>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</si>
  <si>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</si>
  <si>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</si>
  <si>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</si>
  <si>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</si>
  <si>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</si>
  <si>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</si>
  <si>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</si>
  <si>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</si>
  <si>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</si>
  <si>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</si>
  <si>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</si>
  <si>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</si>
  <si>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</si>
  <si>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</si>
  <si>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</si>
  <si>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</si>
  <si>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</si>
  <si>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</si>
  <si>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</si>
  <si>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</si>
  <si>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</si>
  <si>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</si>
  <si>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</si>
  <si>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</si>
  <si>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</si>
  <si>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</si>
  <si>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</si>
  <si>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</si>
  <si>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</si>
  <si>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</si>
  <si>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</si>
  <si>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</si>
  <si>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</si>
  <si>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</si>
  <si>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</si>
  <si>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</si>
  <si>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</si>
  <si>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</si>
  <si>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</si>
  <si>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</si>
  <si>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</si>
  <si>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</si>
  <si>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</si>
  <si>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</si>
  <si>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</si>
  <si>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</si>
  <si>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</si>
  <si>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</si>
  <si>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</si>
  <si>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</si>
  <si>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</si>
  <si>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</si>
  <si>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</si>
  <si>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</si>
  <si>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</si>
  <si>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</si>
  <si>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</si>
  <si>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</si>
  <si>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</si>
  <si>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</si>
  <si>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</si>
  <si>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</si>
  <si>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</si>
  <si>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</si>
  <si>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</si>
  <si>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</si>
  <si>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</si>
  <si>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</si>
  <si>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</si>
  <si>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</si>
  <si>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</si>
  <si>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</si>
  <si>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</si>
  <si>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</si>
  <si>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</si>
  <si>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</si>
  <si>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</si>
  <si>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</si>
  <si>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</si>
  <si>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</si>
  <si>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</si>
  <si>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</si>
  <si>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</si>
  <si>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</si>
  <si>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</si>
  <si>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</si>
  <si>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</si>
  <si>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</si>
  <si>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</si>
  <si>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</si>
  <si>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</si>
  <si>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</si>
  <si>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</si>
  <si>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</si>
  <si>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</si>
  <si>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</si>
  <si>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</si>
  <si>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</si>
  <si>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</si>
  <si>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</si>
  <si>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</si>
  <si>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</si>
  <si>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</si>
  <si>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</si>
  <si>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</si>
  <si>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</si>
  <si>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</si>
  <si>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</si>
  <si>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</si>
  <si>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</si>
  <si>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</si>
  <si>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</si>
  <si>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</si>
  <si>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</si>
  <si>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</si>
  <si>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</si>
  <si>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</si>
  <si>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</si>
  <si>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</si>
  <si>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</si>
  <si>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</si>
  <si>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</si>
  <si>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</si>
  <si>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</si>
  <si>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</si>
  <si>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</si>
  <si>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</si>
  <si>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</si>
  <si>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</si>
  <si>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</si>
  <si>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</si>
  <si>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</si>
  <si>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</si>
  <si>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</si>
  <si>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</si>
  <si>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</si>
  <si>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</si>
  <si>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</si>
  <si>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</si>
  <si>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</si>
  <si>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</si>
  <si>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</si>
  <si>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</si>
  <si>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</si>
  <si>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</si>
  <si>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</si>
  <si>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</si>
  <si>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</si>
  <si>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</si>
  <si>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</si>
  <si>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</si>
  <si>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</si>
  <si>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</si>
  <si>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</si>
  <si>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</si>
  <si>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</si>
  <si>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</si>
  <si>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</si>
  <si>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</si>
  <si>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</si>
  <si>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</si>
  <si>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</si>
  <si>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</si>
  <si>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</si>
  <si>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</si>
  <si>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</si>
  <si>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</si>
  <si>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</si>
  <si>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</si>
  <si>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</si>
  <si>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</si>
  <si>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</si>
  <si>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</si>
  <si>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</si>
  <si>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</si>
  <si>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</si>
  <si>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</si>
  <si>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</si>
  <si>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</si>
  <si>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</si>
  <si>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</si>
  <si>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</si>
  <si>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</si>
  <si>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</si>
  <si>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</si>
  <si>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</si>
  <si>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</si>
  <si>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</si>
  <si>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</si>
  <si>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</si>
  <si>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</si>
  <si>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</si>
  <si>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</si>
  <si>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</si>
  <si>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</si>
  <si>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</si>
  <si>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</si>
  <si>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</si>
  <si>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</si>
  <si>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</si>
  <si>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</si>
  <si>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</si>
  <si>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</si>
  <si>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</si>
  <si>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</si>
  <si>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</si>
  <si>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</si>
  <si>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</si>
  <si>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</si>
  <si>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</si>
  <si>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</si>
  <si>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</si>
  <si>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</si>
  <si>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</si>
  <si>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</si>
  <si>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</si>
  <si>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</si>
  <si>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</si>
  <si>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</si>
  <si>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</si>
  <si>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</si>
  <si>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</si>
  <si>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</si>
  <si>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</si>
  <si>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</si>
  <si>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</si>
  <si>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</si>
  <si>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</si>
  <si>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</si>
  <si>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</si>
  <si>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</si>
  <si>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</si>
  <si>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</si>
  <si>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</si>
  <si>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</si>
  <si>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</si>
  <si>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</si>
  <si>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</si>
  <si>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</si>
  <si>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</si>
  <si>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</si>
  <si>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</si>
  <si>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</si>
  <si>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</si>
  <si>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</si>
  <si>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</si>
  <si>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</si>
  <si>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</si>
  <si>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</si>
  <si>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</si>
  <si>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</si>
  <si>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</si>
  <si>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</si>
  <si>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</si>
  <si>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</si>
  <si>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</si>
  <si>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</si>
  <si>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</si>
  <si>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</si>
  <si>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</si>
  <si>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</si>
  <si>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</si>
  <si>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</si>
  <si>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</si>
  <si>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</si>
  <si>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</si>
  <si>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</si>
  <si>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</si>
  <si>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</si>
  <si>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</si>
  <si>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</si>
  <si>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</si>
  <si>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</si>
  <si>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</si>
  <si>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</si>
  <si>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</si>
  <si>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</si>
  <si>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</si>
  <si>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</si>
  <si>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</si>
  <si>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</si>
  <si>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</si>
  <si>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</si>
  <si>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</si>
  <si>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</si>
  <si>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</si>
  <si>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</si>
  <si>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</si>
  <si>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</si>
  <si>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</si>
  <si>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</si>
  <si>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</si>
  <si>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</si>
  <si>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</si>
  <si>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</si>
  <si>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</si>
  <si>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</si>
  <si>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</si>
  <si>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</si>
  <si>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</si>
  <si>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</si>
  <si>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</si>
  <si>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</si>
  <si>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</si>
  <si>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</si>
  <si>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</si>
  <si>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</si>
  <si>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</si>
  <si>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</si>
  <si>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</si>
  <si>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</si>
  <si>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</si>
  <si>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</si>
  <si>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</si>
  <si>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</si>
  <si>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</si>
  <si>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</si>
  <si>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</si>
  <si>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</si>
  <si>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</si>
  <si>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</si>
  <si>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</si>
  <si>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</si>
  <si>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</si>
  <si>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</si>
  <si>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</si>
  <si>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</si>
  <si>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</si>
  <si>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</si>
  <si>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</si>
  <si>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</si>
  <si>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</si>
  <si>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</si>
  <si>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</si>
  <si>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</si>
  <si>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</si>
  <si>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</si>
  <si>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</si>
  <si>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</si>
  <si>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</si>
  <si>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</si>
  <si>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</si>
  <si>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</si>
  <si>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</si>
  <si>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</si>
  <si>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</si>
  <si>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</si>
  <si>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</si>
  <si>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</si>
  <si>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</si>
  <si>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</si>
  <si>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</si>
  <si>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</si>
  <si>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</si>
  <si>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</si>
  <si>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</si>
  <si>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</si>
  <si>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</si>
  <si>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</si>
  <si>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</si>
  <si>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</si>
  <si>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</si>
  <si>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</si>
  <si>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</si>
  <si>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</si>
  <si>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</si>
  <si>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</si>
  <si>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</si>
  <si>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</si>
  <si>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</si>
  <si>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</si>
  <si>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</si>
  <si>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</si>
  <si>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</si>
  <si>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</si>
  <si>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</si>
  <si>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</si>
  <si>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</si>
  <si>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</si>
  <si>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</si>
  <si>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</si>
  <si>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</si>
  <si>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</si>
  <si>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</si>
  <si>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</si>
  <si>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</si>
  <si>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</si>
  <si>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</si>
  <si>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</si>
  <si>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</si>
  <si>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</si>
  <si>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</si>
  <si>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</si>
  <si>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</si>
  <si>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</si>
  <si>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</si>
  <si>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</si>
  <si>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</si>
  <si>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</si>
  <si>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</si>
  <si>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</si>
  <si>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</si>
  <si>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</si>
  <si>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</si>
  <si>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</si>
  <si>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</si>
  <si>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</si>
  <si>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</si>
  <si>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</si>
  <si>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</si>
  <si>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</si>
  <si>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</si>
  <si>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</si>
  <si>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</si>
  <si>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</si>
  <si>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</si>
  <si>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</si>
  <si>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</si>
  <si>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</si>
  <si>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</si>
  <si>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</si>
  <si>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</si>
  <si>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</si>
  <si>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</si>
  <si>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</si>
  <si>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</si>
  <si>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</si>
  <si>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</si>
  <si>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</si>
  <si>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</si>
  <si>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</si>
  <si>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</si>
  <si>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</si>
  <si>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</si>
  <si>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</si>
  <si>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</si>
  <si>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</si>
  <si>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</si>
  <si>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</si>
  <si>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</si>
  <si>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</si>
  <si>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</si>
  <si>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</si>
  <si>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</si>
  <si>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</si>
  <si>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</si>
  <si>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</si>
  <si>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</si>
  <si>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</si>
  <si>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</si>
  <si>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</si>
  <si>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</si>
  <si>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</si>
  <si>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</si>
  <si>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</si>
  <si>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</si>
  <si>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</si>
  <si>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</si>
  <si>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</si>
  <si>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</si>
  <si>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</si>
  <si>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</si>
  <si>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</si>
  <si>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</si>
  <si>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</si>
  <si>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</si>
  <si>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</si>
  <si>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</si>
  <si>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</si>
  <si>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</si>
  <si>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</si>
  <si>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</si>
  <si>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</si>
  <si>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</si>
  <si>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</si>
  <si>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</si>
  <si>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</si>
  <si>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</si>
  <si>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</si>
  <si>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</si>
  <si>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</si>
  <si>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</si>
  <si>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</si>
  <si>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</si>
  <si>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</si>
  <si>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</si>
  <si>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</si>
  <si>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</si>
  <si>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</si>
  <si>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</si>
  <si>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</si>
  <si>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</si>
  <si>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</si>
  <si>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</si>
  <si>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</si>
  <si>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</si>
  <si>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</si>
  <si>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</si>
  <si>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</si>
  <si>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</si>
  <si>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</si>
  <si>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</si>
  <si>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</si>
  <si>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</si>
  <si>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</si>
  <si>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</si>
  <si>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</si>
  <si>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</si>
  <si>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</si>
  <si>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</si>
  <si>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</si>
  <si>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</si>
  <si>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</si>
  <si>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</si>
  <si>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</si>
  <si>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</si>
  <si>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</si>
  <si>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</si>
  <si>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</si>
  <si>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</si>
  <si>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</si>
  <si>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</si>
  <si>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</si>
  <si>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</si>
  <si>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</si>
  <si>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</si>
  <si>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</si>
  <si>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</si>
  <si>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</si>
  <si>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</si>
  <si>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</si>
  <si>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</si>
  <si>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</si>
  <si>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</si>
  <si>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</si>
  <si>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</si>
  <si>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</si>
  <si>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</si>
  <si>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</si>
  <si>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</si>
  <si>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</si>
  <si>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</si>
  <si>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</si>
  <si>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</si>
  <si>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</si>
  <si>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</si>
  <si>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</si>
  <si>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</si>
  <si>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</si>
  <si>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</si>
  <si>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</si>
  <si>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</si>
  <si>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</si>
  <si>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</si>
  <si>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</si>
  <si>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</si>
  <si>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</si>
  <si>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</si>
  <si>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</si>
  <si>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</si>
  <si>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</si>
  <si>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</si>
  <si>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</si>
  <si>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</si>
  <si>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</si>
  <si>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</si>
  <si>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</si>
  <si>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</si>
  <si>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</si>
  <si>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</si>
  <si>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</si>
  <si>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</si>
  <si>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</si>
  <si>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</si>
  <si>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</si>
  <si>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</si>
  <si>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</si>
  <si>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</si>
  <si>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</si>
  <si>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</si>
  <si>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</si>
  <si>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</si>
  <si>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</si>
  <si>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</si>
  <si>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</si>
  <si>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</si>
  <si>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</si>
  <si>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</si>
  <si>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</si>
  <si>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</si>
  <si>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</si>
  <si>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</si>
  <si>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</si>
  <si>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</si>
  <si>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</si>
  <si>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</si>
  <si>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</si>
  <si>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</si>
  <si>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</si>
  <si>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</si>
  <si>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</si>
  <si>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</si>
  <si>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</si>
  <si>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</si>
  <si>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</si>
  <si>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</si>
  <si>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</si>
  <si>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</si>
  <si>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</si>
  <si>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</si>
  <si>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</si>
  <si>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</si>
  <si>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</si>
  <si>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</si>
  <si>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</si>
  <si>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</si>
  <si>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</si>
  <si>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</si>
  <si>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</si>
  <si>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</si>
  <si>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</si>
  <si>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</si>
  <si>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</si>
  <si>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</si>
  <si>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</si>
  <si>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</si>
  <si>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</si>
  <si>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</si>
  <si>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</si>
  <si>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</si>
  <si>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</si>
  <si>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</si>
  <si>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</si>
  <si>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</si>
  <si>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</si>
  <si>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</si>
  <si>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</si>
  <si>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</si>
  <si>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</si>
  <si>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</si>
  <si>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</si>
  <si>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</si>
  <si>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</si>
  <si>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</si>
  <si>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</si>
  <si>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</si>
  <si>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</si>
  <si>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</si>
  <si>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</si>
  <si>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</si>
  <si>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</si>
  <si>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</si>
  <si>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</si>
  <si>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</si>
  <si>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</si>
  <si>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</si>
  <si>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</si>
  <si>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</si>
  <si>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</si>
  <si>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</si>
  <si>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</si>
  <si>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</si>
  <si>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</si>
  <si>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</si>
  <si>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</si>
  <si>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</si>
  <si>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</si>
  <si>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</si>
  <si>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</si>
  <si>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</si>
  <si>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</si>
  <si>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</si>
  <si>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</si>
  <si>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</si>
  <si>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</si>
  <si>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</si>
  <si>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</si>
  <si>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</si>
  <si>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</si>
  <si>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</si>
  <si>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</si>
  <si>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</si>
  <si>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</si>
  <si>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</si>
  <si>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</si>
  <si>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</si>
  <si>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</si>
  <si>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</si>
  <si>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</si>
  <si>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</si>
  <si>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</si>
  <si>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</si>
  <si>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</si>
  <si>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</si>
  <si>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</si>
  <si>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</si>
  <si>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</si>
  <si>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</si>
  <si>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</si>
  <si>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</si>
  <si>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</si>
  <si>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</si>
  <si>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</si>
  <si>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</si>
  <si>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</si>
  <si>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</si>
  <si>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</si>
  <si>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</si>
  <si>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</si>
  <si>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</si>
  <si>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</si>
  <si>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</si>
  <si>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</si>
  <si>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</si>
  <si>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</si>
  <si>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</si>
  <si>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</si>
  <si>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</si>
  <si>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</si>
  <si>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</si>
  <si>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</si>
  <si>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</si>
  <si>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</si>
  <si>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</si>
  <si>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</si>
  <si>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</si>
  <si>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</si>
  <si>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</si>
  <si>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</si>
  <si>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</si>
  <si>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</si>
  <si>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</si>
  <si>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</si>
  <si>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</si>
  <si>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</si>
  <si>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</si>
  <si>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</si>
  <si>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</si>
  <si>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</si>
  <si>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</si>
  <si>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</si>
  <si>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</si>
  <si>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</si>
  <si>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</si>
  <si>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</si>
  <si>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</si>
  <si>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</si>
  <si>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</si>
  <si>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</si>
  <si>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</si>
  <si>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</si>
  <si>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</si>
  <si>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</si>
  <si>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</si>
  <si>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</si>
  <si>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</si>
  <si>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</si>
  <si>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</si>
  <si>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</si>
  <si>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</si>
  <si>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</si>
  <si>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</si>
  <si>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</si>
  <si>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</si>
  <si>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</si>
  <si>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</si>
  <si>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</si>
  <si>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</si>
  <si>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</si>
  <si>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</si>
  <si>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</si>
  <si>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</si>
  <si>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</si>
  <si>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</si>
  <si>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</si>
  <si>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</si>
  <si>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</si>
  <si>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</si>
  <si>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</si>
  <si>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</si>
  <si>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</si>
  <si>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</si>
  <si>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</si>
  <si>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</si>
  <si>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</si>
  <si>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</si>
  <si>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</si>
  <si>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</si>
  <si>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</si>
  <si>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</si>
  <si>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</si>
  <si>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</si>
  <si>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</si>
  <si>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</si>
  <si>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</si>
  <si>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</si>
  <si>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</si>
  <si>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</si>
  <si>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</si>
  <si>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</si>
  <si>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</si>
  <si>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</si>
  <si>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</si>
  <si>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</si>
  <si>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</si>
  <si>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</si>
  <si>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</si>
  <si>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</si>
  <si>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</si>
  <si>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</si>
  <si>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</si>
  <si>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</si>
  <si>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</si>
  <si>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</si>
  <si>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</si>
  <si>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</si>
  <si>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</si>
  <si>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</si>
  <si>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</si>
  <si>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</si>
  <si>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</si>
  <si>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</si>
  <si>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</si>
  <si>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</si>
  <si>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</si>
  <si>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</si>
  <si>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</si>
  <si>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</si>
  <si>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</si>
  <si>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</si>
  <si>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</si>
  <si>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</si>
  <si>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</si>
  <si>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</si>
  <si>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</si>
  <si>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</si>
  <si>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</si>
  <si>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</si>
  <si>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</si>
  <si>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</si>
  <si>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</si>
  <si>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</si>
  <si>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</si>
  <si>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</si>
  <si>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</si>
  <si>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</si>
  <si>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</si>
  <si>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</si>
  <si>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</si>
  <si>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</si>
  <si>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</si>
  <si>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</si>
  <si>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</si>
  <si>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</si>
  <si>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</si>
  <si>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</si>
  <si>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</si>
  <si>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</si>
  <si>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</si>
  <si>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</si>
  <si>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</si>
  <si>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</si>
  <si>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</si>
  <si>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</si>
  <si>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</si>
  <si>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</si>
  <si>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</si>
  <si>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</si>
  <si>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</si>
  <si>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</si>
  <si>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</si>
  <si>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</si>
  <si>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</si>
  <si>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</si>
  <si>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</si>
  <si>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</si>
  <si>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</si>
  <si>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</si>
  <si>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</si>
  <si>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</si>
  <si>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</si>
  <si>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</si>
  <si>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</si>
  <si>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</si>
  <si>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</si>
  <si>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</si>
  <si>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</si>
  <si>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</si>
  <si>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</si>
  <si>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</si>
  <si>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</si>
  <si>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</si>
  <si>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</si>
  <si>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</si>
  <si>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</si>
  <si>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</si>
  <si>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</si>
  <si>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</si>
  <si>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</si>
  <si>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</si>
  <si>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</si>
  <si>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</si>
  <si>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</si>
  <si>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</si>
  <si>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</si>
  <si>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</si>
  <si>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</si>
  <si>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</si>
  <si>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</si>
  <si>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</si>
  <si>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</si>
  <si>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</si>
  <si>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</si>
  <si>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</si>
  <si>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</si>
  <si>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</si>
  <si>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</si>
  <si>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</si>
  <si>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</si>
  <si>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</si>
  <si>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</si>
  <si>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</si>
  <si>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</si>
  <si>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</si>
  <si>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</si>
  <si>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</si>
  <si>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</si>
  <si>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</si>
  <si>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</si>
  <si>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</si>
  <si>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</si>
  <si>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</si>
  <si>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</si>
  <si>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</si>
  <si>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</si>
  <si>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</si>
  <si>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</si>
  <si>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</si>
  <si>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</si>
  <si>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</si>
  <si>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</si>
  <si>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</si>
  <si>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</si>
  <si>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</si>
  <si>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</si>
  <si>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</si>
  <si>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</si>
  <si>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</si>
  <si>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</si>
  <si>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</si>
  <si>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</si>
  <si>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</si>
  <si>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</si>
  <si>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</si>
  <si>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</si>
  <si>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</si>
  <si>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</si>
  <si>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</si>
  <si>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</si>
  <si>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</si>
  <si>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</si>
  <si>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</si>
  <si>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</si>
  <si>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</si>
  <si>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</si>
  <si>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</si>
  <si>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</si>
  <si>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</si>
  <si>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</si>
  <si>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</si>
  <si>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</si>
  <si>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</si>
  <si>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</si>
  <si>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</si>
  <si>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</si>
  <si>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</si>
  <si>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</si>
  <si>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</si>
  <si>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</si>
  <si>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</si>
  <si>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</si>
  <si>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</si>
  <si>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</si>
  <si>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</si>
  <si>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</si>
  <si>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</si>
  <si>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</si>
  <si>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</si>
  <si>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</si>
  <si>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</si>
  <si>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</si>
  <si>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</si>
  <si>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</si>
  <si>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</si>
  <si>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</si>
  <si>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</si>
  <si>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</si>
  <si>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</si>
  <si>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</si>
  <si>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</si>
  <si>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</si>
  <si>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</si>
  <si>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</si>
  <si>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</si>
  <si>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</si>
  <si>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</si>
  <si>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</si>
  <si>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</si>
  <si>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</si>
  <si>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</si>
  <si>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</si>
  <si>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</si>
  <si>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</si>
  <si>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</si>
  <si>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</si>
  <si>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</si>
  <si>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</si>
  <si>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</si>
  <si>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</si>
  <si>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</si>
  <si>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</si>
  <si>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</si>
  <si>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</si>
  <si>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</si>
  <si>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</si>
  <si>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</si>
  <si>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</si>
  <si>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</si>
  <si>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</si>
  <si>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</si>
  <si>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</si>
  <si>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</si>
  <si>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</si>
  <si>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</si>
  <si>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</si>
  <si>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</si>
  <si>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</si>
  <si>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</si>
  <si>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</si>
  <si>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</si>
  <si>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</si>
  <si>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</si>
  <si>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</si>
  <si>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</si>
  <si>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</si>
  <si>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</si>
  <si>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</si>
  <si>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</si>
  <si>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</si>
  <si>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</si>
  <si>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</si>
  <si>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</si>
  <si>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</si>
  <si>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</si>
  <si>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</si>
  <si>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</si>
  <si>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</si>
  <si>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</si>
  <si>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</si>
  <si>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</si>
  <si>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</si>
  <si>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</si>
  <si>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</si>
  <si>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</si>
  <si>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</si>
  <si>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</si>
  <si>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</si>
  <si>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</si>
  <si>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</si>
  <si>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</si>
  <si>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</si>
  <si>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</si>
  <si>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</si>
  <si>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</si>
  <si>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</si>
  <si>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</si>
  <si>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</si>
  <si>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</si>
  <si>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</si>
  <si>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</si>
  <si>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</si>
  <si>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</si>
  <si>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</si>
  <si>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</si>
  <si>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</si>
  <si>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</si>
  <si>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</si>
  <si>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</si>
  <si>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</si>
  <si>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</si>
  <si>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</si>
  <si>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</si>
  <si>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</si>
  <si>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</si>
  <si>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</si>
  <si>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</si>
  <si>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</si>
  <si>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</si>
  <si>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</si>
  <si>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</si>
  <si>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</si>
  <si>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</si>
  <si>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</si>
  <si>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</si>
  <si>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</si>
  <si>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</si>
  <si>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</si>
  <si>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</si>
  <si>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</si>
  <si>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</si>
  <si>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</si>
  <si>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</si>
  <si>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</si>
  <si>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</si>
  <si>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</si>
  <si>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</si>
  <si>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</si>
  <si>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</si>
  <si>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</si>
  <si>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</si>
  <si>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</si>
  <si>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</si>
  <si>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</si>
  <si>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</si>
  <si>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</si>
  <si>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</si>
  <si>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</si>
  <si>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</si>
  <si>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</si>
  <si>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</si>
  <si>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</si>
  <si>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</si>
  <si>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</si>
  <si>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</si>
  <si>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</si>
  <si>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</si>
  <si>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</si>
  <si>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</si>
  <si>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</si>
  <si>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</si>
  <si>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</si>
  <si>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</si>
  <si>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</si>
  <si>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</si>
  <si>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</si>
  <si>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</si>
  <si>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</si>
  <si>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</si>
  <si>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</si>
  <si>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</si>
  <si>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</si>
  <si>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</si>
  <si>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</si>
  <si>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</si>
  <si>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</si>
  <si>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</si>
  <si>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</si>
  <si>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</si>
  <si>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</si>
  <si>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</si>
  <si>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</si>
  <si>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</si>
  <si>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</si>
  <si>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</si>
  <si>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</si>
  <si>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</si>
  <si>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</si>
  <si>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</si>
  <si>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</si>
  <si>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</si>
  <si>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</si>
  <si>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</si>
  <si>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</si>
  <si>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</si>
  <si>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</si>
  <si>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</si>
  <si>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</si>
  <si>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</si>
  <si>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</si>
  <si>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</si>
  <si>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</si>
  <si>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</si>
  <si>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</si>
  <si>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</si>
  <si>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</si>
  <si>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</si>
  <si>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</si>
  <si>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</si>
  <si>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</si>
  <si>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</si>
  <si>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</si>
  <si>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</si>
  <si>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</si>
  <si>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</si>
  <si>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</si>
  <si>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</si>
  <si>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</si>
  <si>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</si>
  <si>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</si>
  <si>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</si>
  <si>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</si>
  <si>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</si>
  <si>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</si>
  <si>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</si>
  <si>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</si>
  <si>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</si>
  <si>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</si>
  <si>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</si>
  <si>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</si>
  <si>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</si>
  <si>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</si>
  <si>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</si>
  <si>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</si>
  <si>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</si>
  <si>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</si>
  <si>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</si>
  <si>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</si>
  <si>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</si>
  <si>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</si>
  <si>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</si>
  <si>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</si>
  <si>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</si>
  <si>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</si>
  <si>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</si>
  <si>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</si>
  <si>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</si>
  <si>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</si>
  <si>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</si>
  <si>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</si>
  <si>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</si>
  <si>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</si>
  <si>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</si>
  <si>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</si>
  <si>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</si>
  <si>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</si>
  <si>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</si>
  <si>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</si>
  <si>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</si>
  <si>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</si>
  <si>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</si>
  <si>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</si>
  <si>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</si>
  <si>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</si>
  <si>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</si>
  <si>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</si>
  <si>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</si>
  <si>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</si>
  <si>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</si>
  <si>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</si>
  <si>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</si>
  <si>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</si>
  <si>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</si>
  <si>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</si>
  <si>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</si>
  <si>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</si>
  <si>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</si>
  <si>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</si>
  <si>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</si>
  <si>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</si>
  <si>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</si>
  <si>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</si>
  <si>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</si>
  <si>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</si>
  <si>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</si>
  <si>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</si>
  <si>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</si>
  <si>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</si>
  <si>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</si>
  <si>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</si>
  <si>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</si>
  <si>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</si>
  <si>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</si>
  <si>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</si>
  <si>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</si>
  <si>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</si>
  <si>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</si>
  <si>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</si>
  <si>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</si>
  <si>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</si>
  <si>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</si>
  <si>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</si>
  <si>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</si>
  <si>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</si>
  <si>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</si>
  <si>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</si>
  <si>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</si>
  <si>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</si>
  <si>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</si>
  <si>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</si>
  <si>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</si>
  <si>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</si>
  <si>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</si>
  <si>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</si>
  <si>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</si>
  <si>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</si>
  <si>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</si>
  <si>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</si>
  <si>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</si>
  <si>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</si>
  <si>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</si>
  <si>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</si>
  <si>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</si>
  <si>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</si>
  <si>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</si>
  <si>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</si>
  <si>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</si>
  <si>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</si>
  <si>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</si>
  <si>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</si>
  <si>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</si>
  <si>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</si>
  <si>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</si>
  <si>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</si>
  <si>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</si>
  <si>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</si>
  <si>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</si>
  <si>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</si>
  <si>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</si>
  <si>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</si>
  <si>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</si>
  <si>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</si>
  <si>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</si>
  <si>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</si>
  <si>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</si>
  <si>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</si>
  <si>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</si>
  <si>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</si>
  <si>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</si>
  <si>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</si>
  <si>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</si>
  <si>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</si>
  <si>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</si>
  <si>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</si>
  <si>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</si>
  <si>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</si>
  <si>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</si>
  <si>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</si>
  <si>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</si>
  <si>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</si>
  <si>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</si>
  <si>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</si>
  <si>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</si>
  <si>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</si>
  <si>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</si>
  <si>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</si>
  <si>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</si>
  <si>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</si>
  <si>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</si>
  <si>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</si>
  <si>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</si>
  <si>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</si>
  <si>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</si>
  <si>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</si>
  <si>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</si>
  <si>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</si>
  <si>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</si>
  <si>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</si>
  <si>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</si>
  <si>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</si>
  <si>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</si>
  <si>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</si>
  <si>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</si>
  <si>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</si>
  <si>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</si>
  <si>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</si>
  <si>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</si>
  <si>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</si>
  <si>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</si>
  <si>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</si>
  <si>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</si>
  <si>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</si>
  <si>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</si>
  <si>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</si>
  <si>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</si>
  <si>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</si>
  <si>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</si>
  <si>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</si>
  <si>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</si>
  <si>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</si>
  <si>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</si>
  <si>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</si>
  <si>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</si>
  <si>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</si>
  <si>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</si>
  <si>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</si>
  <si>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</si>
  <si>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</si>
  <si>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</si>
  <si>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</si>
  <si>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</si>
  <si>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</si>
  <si>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</si>
  <si>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</si>
  <si>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</si>
  <si>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</si>
  <si>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</si>
  <si>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</si>
  <si>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</si>
  <si>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</si>
  <si>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</si>
  <si>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</si>
  <si>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</si>
  <si>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</si>
  <si>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</si>
  <si>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</si>
  <si>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</si>
  <si>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</si>
  <si>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</si>
  <si>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</si>
  <si>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</si>
  <si>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</si>
  <si>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</si>
  <si>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</si>
  <si>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</si>
  <si>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</si>
  <si>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</si>
  <si>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</si>
  <si>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</si>
  <si>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</si>
  <si>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</si>
  <si>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</si>
  <si>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</si>
  <si>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</si>
  <si>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</si>
  <si>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</si>
  <si>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</si>
  <si>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</si>
  <si>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</si>
  <si>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</si>
  <si>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</si>
  <si>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</si>
  <si>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</si>
  <si>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</si>
  <si>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</si>
  <si>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</si>
  <si>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</si>
  <si>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</si>
  <si>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</si>
  <si>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</si>
  <si>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</si>
  <si>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</si>
  <si>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</si>
  <si>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</si>
  <si>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</si>
  <si>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</si>
  <si>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</si>
  <si>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</si>
  <si>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</si>
  <si>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</si>
  <si>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</si>
  <si>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</si>
  <si>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</si>
  <si>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</si>
  <si>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</si>
  <si>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</si>
  <si>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</si>
  <si>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</si>
  <si>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</si>
  <si>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</si>
  <si>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</si>
  <si>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</si>
  <si>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</si>
  <si>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</si>
  <si>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</si>
  <si>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</si>
  <si>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</si>
  <si>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</si>
  <si>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</si>
  <si>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</si>
  <si>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</si>
  <si>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</si>
  <si>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</si>
  <si>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</si>
  <si>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</si>
  <si>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</si>
  <si>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</si>
  <si>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</si>
  <si>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</si>
  <si>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</si>
  <si>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</si>
  <si>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</si>
  <si>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</si>
  <si>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</si>
  <si>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</si>
  <si>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</si>
  <si>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</si>
  <si>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</si>
  <si>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</si>
  <si>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</si>
  <si>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</si>
  <si>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</si>
  <si>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</si>
  <si>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</si>
  <si>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</si>
  <si>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</si>
  <si>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</si>
  <si>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</si>
  <si>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</si>
  <si>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</si>
  <si>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</si>
  <si>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</si>
  <si>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</si>
  <si>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</si>
  <si>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</si>
  <si>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</si>
  <si>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</si>
  <si>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</si>
  <si>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</si>
  <si>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</si>
  <si>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</si>
  <si>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</si>
  <si>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</si>
  <si>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</si>
  <si>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</si>
  <si>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</si>
  <si>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</si>
  <si>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</si>
  <si>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</si>
  <si>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</si>
  <si>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</si>
  <si>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</si>
  <si>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</si>
  <si>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</si>
  <si>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</si>
  <si>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</si>
  <si>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</si>
  <si>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</si>
  <si>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</si>
  <si>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</si>
  <si>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</si>
  <si>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</si>
  <si>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</si>
  <si>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</si>
  <si>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</si>
  <si>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</si>
  <si>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</si>
  <si>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</si>
  <si>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</si>
  <si>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</si>
  <si>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</si>
  <si>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</si>
  <si>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</si>
  <si>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</si>
  <si>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</si>
  <si>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</si>
  <si>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</si>
  <si>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</si>
  <si>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</si>
  <si>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</si>
  <si>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</si>
  <si>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</si>
  <si>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</si>
  <si>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</si>
  <si>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</si>
  <si>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</si>
  <si>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</si>
  <si>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</si>
  <si>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</si>
  <si>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</si>
  <si>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</si>
  <si>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</si>
  <si>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</si>
  <si>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</si>
  <si>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</si>
  <si>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</si>
  <si>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</si>
  <si>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</si>
  <si>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</si>
  <si>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</si>
  <si>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</si>
  <si>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</si>
  <si>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</si>
  <si>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</si>
  <si>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</si>
  <si>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</si>
  <si>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</si>
  <si>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</si>
  <si>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</si>
  <si>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</si>
  <si>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</si>
  <si>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</si>
  <si>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</si>
  <si>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</si>
  <si>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</si>
  <si>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</si>
  <si>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</si>
  <si>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</si>
  <si>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</si>
  <si>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</si>
  <si>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</si>
  <si>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</si>
  <si>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</si>
  <si>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</si>
  <si>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</si>
  <si>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</si>
  <si>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</si>
  <si>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</si>
  <si>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</si>
  <si>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</si>
  <si>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</si>
  <si>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</si>
  <si>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</si>
  <si>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</si>
  <si>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</si>
  <si>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</si>
  <si>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</si>
  <si>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</si>
  <si>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</si>
  <si>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</si>
  <si>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</si>
  <si>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</si>
  <si>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</si>
  <si>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</si>
  <si>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</si>
  <si>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</si>
  <si>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</si>
  <si>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</si>
  <si>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</si>
  <si>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</si>
  <si>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</si>
  <si>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</si>
  <si>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</si>
  <si>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</si>
  <si>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</si>
  <si>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</si>
  <si>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</si>
  <si>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</si>
  <si>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</si>
  <si>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</si>
  <si>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</si>
  <si>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</si>
  <si>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</si>
  <si>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</si>
  <si>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</si>
  <si>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</si>
  <si>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</si>
  <si>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</si>
  <si>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</si>
  <si>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</si>
  <si>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</si>
  <si>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</si>
  <si>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</si>
  <si>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</si>
  <si>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</si>
  <si>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</si>
  <si>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</si>
  <si>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</si>
  <si>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</si>
  <si>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</si>
  <si>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</si>
  <si>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</si>
  <si>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</si>
  <si>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</si>
  <si>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</si>
  <si>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</si>
  <si>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</si>
  <si>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</si>
  <si>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</si>
  <si>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</si>
  <si>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</si>
  <si>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</si>
  <si>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</si>
  <si>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</si>
  <si>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</si>
  <si>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</si>
  <si>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</si>
  <si>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</si>
  <si>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</si>
  <si>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</si>
  <si>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</si>
  <si>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</si>
  <si>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</si>
  <si>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</si>
  <si>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</si>
  <si>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</si>
  <si>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</si>
  <si>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</si>
  <si>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</si>
  <si>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</si>
  <si>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</si>
  <si>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</si>
  <si>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</si>
  <si>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</si>
  <si>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</si>
  <si>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</si>
  <si>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</si>
  <si>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</si>
  <si>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</si>
  <si>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</si>
  <si>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</si>
  <si>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</si>
  <si>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</si>
  <si>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</si>
  <si>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</si>
  <si>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</si>
  <si>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</si>
  <si>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</si>
  <si>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</si>
  <si>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</si>
  <si>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</si>
  <si>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</si>
  <si>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</si>
  <si>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</si>
  <si>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</si>
  <si>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</si>
  <si>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</si>
  <si>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</si>
  <si>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</si>
  <si>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</si>
  <si>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</si>
  <si>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</si>
  <si>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</si>
  <si>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</si>
  <si>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</si>
  <si>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</si>
  <si>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</si>
  <si>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</si>
  <si>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</si>
  <si>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</si>
  <si>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</si>
  <si>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</si>
  <si>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</si>
  <si>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</si>
  <si>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</si>
  <si>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</si>
  <si>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</si>
  <si>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</si>
  <si>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</si>
  <si>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</si>
  <si>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</si>
  <si>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</si>
  <si>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</si>
  <si>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</si>
  <si>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</si>
  <si>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</si>
  <si>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</si>
  <si>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</si>
  <si>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</si>
  <si>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</si>
  <si>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</si>
  <si>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</si>
  <si>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</si>
  <si>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</si>
  <si>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</si>
  <si>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</si>
  <si>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</si>
  <si>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</si>
  <si>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</si>
  <si>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</si>
  <si>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</si>
  <si>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</si>
  <si>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</si>
  <si>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</si>
  <si>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</si>
  <si>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</si>
  <si>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</si>
  <si>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</si>
  <si>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</si>
  <si>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</si>
  <si>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</si>
  <si>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</si>
  <si>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</si>
  <si>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</si>
  <si>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</si>
  <si>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</si>
  <si>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</si>
  <si>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</si>
  <si>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</si>
  <si>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</si>
  <si>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</si>
  <si>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</si>
  <si>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</si>
  <si>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</si>
  <si>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</si>
  <si>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</si>
  <si>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</si>
  <si>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</si>
  <si>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</si>
  <si>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</si>
  <si>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</si>
  <si>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</si>
  <si>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</si>
  <si>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</si>
  <si>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</si>
  <si>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</si>
  <si>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</si>
  <si>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</si>
  <si>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</si>
  <si>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</si>
  <si>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</si>
  <si>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</si>
  <si>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</si>
  <si>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</si>
  <si>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</si>
  <si>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</si>
  <si>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</si>
  <si>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</si>
  <si>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</si>
  <si>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</si>
  <si>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</si>
  <si>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</si>
  <si>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</si>
  <si>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</si>
  <si>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</si>
  <si>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</si>
  <si>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</si>
  <si>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</si>
  <si>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</si>
  <si>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</si>
  <si>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</si>
  <si>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</si>
  <si>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</si>
  <si>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</si>
  <si>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</si>
  <si>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</si>
  <si>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</si>
  <si>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</si>
  <si>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</si>
  <si>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</si>
  <si>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</si>
  <si>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</si>
  <si>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</si>
  <si>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</si>
  <si>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</si>
  <si>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</si>
  <si>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</si>
  <si>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</si>
  <si>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</si>
  <si>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</si>
  <si>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</si>
  <si>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</si>
  <si>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</si>
  <si>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</si>
  <si>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</si>
  <si>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</si>
  <si>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</si>
  <si>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</si>
  <si>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</si>
  <si>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</si>
  <si>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</si>
  <si>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</si>
  <si>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</si>
  <si>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</si>
  <si>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</si>
  <si>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</si>
  <si>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</si>
  <si>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</si>
  <si>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</si>
  <si>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</si>
  <si>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</si>
  <si>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</si>
  <si>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</si>
  <si>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</si>
  <si>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</si>
  <si>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</si>
  <si>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</si>
  <si>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</si>
  <si>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</si>
  <si>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</si>
  <si>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</si>
  <si>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</si>
  <si>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</si>
  <si>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</si>
  <si>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</si>
  <si>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</si>
  <si>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</si>
  <si>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</si>
  <si>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</si>
  <si>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</si>
  <si>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</si>
  <si>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</si>
  <si>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</si>
  <si>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</si>
  <si>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</si>
  <si>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</si>
  <si>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</si>
  <si>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</si>
  <si>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</si>
  <si>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</si>
  <si>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</si>
  <si>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</si>
  <si>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</si>
  <si>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</si>
  <si>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</si>
  <si>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</si>
  <si>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</si>
  <si>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</si>
  <si>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</si>
  <si>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</si>
  <si>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</si>
  <si>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</si>
  <si>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</si>
  <si>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</si>
  <si>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</si>
  <si>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</si>
  <si>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</si>
  <si>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</si>
  <si>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</si>
  <si>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</si>
  <si>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</si>
  <si>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</si>
  <si>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</si>
  <si>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</si>
  <si>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</si>
  <si>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</si>
  <si>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</si>
  <si>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</si>
  <si>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</si>
  <si>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</si>
  <si>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</si>
  <si>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</si>
  <si>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</si>
  <si>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</si>
  <si>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</si>
  <si>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</si>
  <si>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</si>
  <si>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</si>
  <si>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</si>
  <si>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</si>
  <si>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</si>
  <si>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</si>
  <si>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</si>
  <si>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</si>
  <si>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</si>
  <si>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</si>
  <si>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</si>
  <si>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</si>
  <si>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</si>
  <si>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</si>
  <si>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</si>
  <si>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</si>
  <si>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</si>
  <si>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</si>
  <si>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</si>
  <si>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</si>
  <si>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</si>
  <si>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</si>
  <si>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</si>
  <si>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</si>
  <si>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</si>
  <si>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</si>
  <si>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</si>
  <si>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</si>
  <si>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</si>
  <si>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</si>
  <si>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</si>
  <si>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</si>
  <si>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</si>
  <si>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</si>
  <si>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</si>
  <si>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</si>
  <si>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</si>
  <si>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</si>
  <si>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</si>
  <si>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</si>
  <si>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</si>
  <si>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</si>
  <si>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</si>
  <si>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</si>
  <si>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</si>
  <si>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</si>
  <si>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</si>
  <si>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</si>
  <si>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</si>
  <si>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</si>
  <si>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</si>
  <si>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</si>
  <si>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</si>
  <si>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</si>
  <si>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</si>
  <si>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</si>
  <si>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</si>
  <si>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</si>
  <si>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</si>
  <si>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</si>
  <si>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</si>
  <si>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</si>
  <si>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</si>
  <si>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</si>
  <si>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</si>
  <si>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</si>
  <si>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</si>
  <si>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</si>
  <si>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</si>
  <si>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</si>
  <si>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</si>
  <si>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</si>
  <si>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</si>
  <si>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</si>
  <si>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</si>
  <si>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</si>
  <si>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</si>
  <si>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</si>
  <si>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</si>
  <si>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</si>
  <si>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</si>
  <si>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</si>
  <si>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</si>
  <si>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</si>
  <si>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</si>
  <si>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</si>
  <si>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</si>
  <si>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</si>
  <si>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</si>
  <si>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</si>
  <si>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</si>
  <si>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</si>
  <si>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</si>
  <si>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</si>
  <si>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</si>
  <si>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</si>
  <si>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</si>
  <si>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</si>
  <si>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</si>
  <si>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</si>
  <si>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</si>
  <si>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</si>
  <si>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</si>
  <si>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</si>
  <si>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</si>
  <si>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</si>
  <si>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</si>
  <si>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</si>
  <si>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</si>
  <si>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</si>
  <si>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</si>
  <si>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</si>
  <si>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</si>
  <si>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</si>
  <si>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</si>
  <si>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</si>
  <si>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</si>
  <si>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</si>
  <si>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</si>
  <si>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</si>
  <si>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</si>
  <si>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</si>
  <si>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</si>
  <si>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</si>
  <si>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</si>
  <si>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</si>
  <si>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</si>
  <si>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</si>
  <si>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</si>
  <si>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</si>
  <si>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</si>
  <si>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</si>
  <si>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</si>
  <si>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</si>
  <si>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</si>
  <si>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</si>
  <si>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</si>
  <si>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</si>
  <si>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</si>
  <si>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</si>
  <si>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</si>
  <si>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</si>
  <si>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</si>
  <si>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</si>
  <si>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</si>
  <si>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</si>
  <si>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</si>
  <si>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</si>
  <si>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</si>
  <si>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</si>
  <si>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</si>
  <si>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</si>
  <si>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</si>
  <si>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</si>
  <si>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</si>
  <si>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</si>
  <si>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</si>
  <si>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</si>
  <si>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</si>
  <si>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</si>
  <si>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</si>
  <si>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</si>
  <si>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</si>
  <si>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</si>
  <si>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</si>
  <si>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</si>
  <si>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</si>
  <si>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</si>
  <si>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</si>
  <si>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</si>
  <si>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</si>
  <si>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</si>
  <si>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</si>
  <si>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</si>
  <si>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</si>
  <si>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</si>
  <si>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</si>
  <si>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</si>
  <si>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</si>
  <si>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</si>
  <si>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</si>
  <si>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</si>
  <si>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</si>
  <si>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</si>
  <si>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</si>
  <si>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</si>
  <si>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</si>
  <si>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</si>
  <si>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</si>
  <si>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</si>
  <si>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</si>
  <si>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</si>
  <si>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</si>
  <si>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</si>
  <si>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</si>
  <si>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</si>
  <si>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</si>
  <si>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</si>
  <si>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</si>
  <si>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</si>
  <si>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</si>
  <si>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</si>
  <si>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</si>
  <si>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</si>
  <si>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</si>
  <si>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</si>
  <si>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</si>
  <si>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</si>
  <si>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</si>
  <si>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</si>
  <si>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</si>
  <si>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</si>
  <si>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</si>
  <si>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</si>
  <si>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</si>
  <si>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</si>
  <si>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</si>
  <si>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</si>
  <si>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</si>
  <si>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</si>
  <si>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</si>
  <si>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</si>
  <si>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</si>
  <si>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</si>
  <si>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</si>
  <si>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</si>
  <si>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</si>
  <si>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</si>
  <si>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</si>
  <si>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</si>
  <si>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</si>
  <si>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</si>
  <si>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</si>
  <si>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</si>
  <si>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</si>
  <si>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</si>
  <si>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</si>
  <si>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</si>
  <si>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</si>
  <si>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</si>
  <si>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</si>
  <si>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</si>
  <si>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</si>
  <si>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</si>
  <si>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</si>
  <si>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</si>
  <si>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</si>
  <si>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</si>
  <si>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</si>
  <si>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</si>
  <si>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</si>
  <si>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</si>
  <si>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</si>
  <si>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</si>
  <si>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</si>
  <si>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</si>
  <si>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</si>
  <si>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</si>
  <si>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</si>
  <si>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</si>
  <si>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</si>
  <si>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</si>
  <si>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</si>
  <si>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</si>
  <si>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</si>
  <si>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</si>
  <si>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</si>
  <si>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</si>
  <si>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</si>
  <si>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</si>
  <si>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</si>
  <si>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</si>
  <si>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</si>
  <si>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</si>
  <si>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</si>
  <si>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</si>
  <si>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</si>
  <si>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</si>
  <si>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</si>
  <si>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</si>
  <si>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</si>
  <si>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</si>
  <si>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</si>
  <si>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</si>
  <si>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</si>
  <si>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</si>
  <si>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</si>
  <si>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</si>
  <si>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</si>
  <si>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</si>
  <si>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</si>
  <si>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</si>
  <si>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</si>
  <si>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</si>
  <si>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</si>
  <si>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</si>
  <si>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</si>
  <si>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</si>
  <si>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</si>
  <si>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</si>
  <si>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</si>
  <si>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</si>
  <si>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</si>
  <si>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</si>
  <si>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</si>
  <si>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</si>
  <si>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</si>
  <si>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</si>
  <si>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</si>
  <si>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</si>
  <si>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</si>
  <si>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</si>
  <si>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</si>
  <si>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</si>
  <si>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</si>
  <si>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</si>
  <si>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</si>
  <si>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</si>
  <si>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</si>
  <si>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</si>
  <si>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</si>
  <si>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</si>
  <si>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</si>
  <si>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</si>
  <si>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</si>
  <si>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</si>
  <si>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</si>
  <si>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</si>
  <si>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</si>
  <si>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</si>
  <si>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</si>
  <si>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</si>
  <si>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</si>
  <si>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</si>
  <si>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</si>
  <si>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</si>
  <si>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</si>
  <si>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</si>
  <si>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</si>
  <si>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</si>
  <si>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</si>
  <si>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</si>
  <si>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</si>
  <si>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</si>
  <si>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</si>
  <si>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</si>
  <si>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</si>
  <si>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</si>
  <si>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</si>
  <si>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</si>
  <si>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</si>
  <si>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</si>
  <si>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</si>
  <si>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</si>
  <si>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</si>
  <si>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</si>
  <si>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</si>
  <si>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</si>
  <si>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</si>
  <si>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</si>
  <si>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</si>
  <si>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</si>
  <si>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</si>
  <si>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</si>
  <si>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</si>
  <si>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</si>
  <si>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</si>
  <si>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</si>
  <si>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</si>
  <si>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</si>
  <si>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</si>
  <si>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</si>
  <si>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</si>
  <si>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</si>
  <si>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</si>
  <si>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</si>
  <si>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</si>
  <si>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</si>
  <si>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</si>
  <si>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</si>
  <si>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</si>
  <si>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</si>
  <si>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</si>
  <si>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</si>
  <si>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</si>
  <si>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</si>
  <si>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</si>
  <si>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</si>
  <si>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</si>
  <si>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</si>
  <si>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</si>
  <si>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</si>
  <si>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</si>
  <si>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</si>
  <si>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</si>
  <si>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</si>
  <si>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</si>
  <si>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</si>
  <si>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</si>
  <si>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</si>
  <si>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</si>
  <si>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</si>
  <si>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</si>
  <si>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</si>
  <si>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</si>
  <si>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</si>
  <si>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</si>
  <si>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</si>
  <si>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</si>
  <si>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</si>
  <si>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</si>
  <si>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</si>
  <si>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</si>
  <si>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</si>
  <si>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</si>
  <si>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</si>
  <si>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</si>
  <si>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</si>
  <si>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</si>
  <si>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</si>
  <si>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</si>
  <si>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</si>
  <si>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</si>
  <si>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</si>
  <si>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</si>
  <si>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</si>
  <si>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</si>
  <si>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</si>
  <si>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</si>
  <si>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</si>
  <si>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</si>
  <si>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</si>
  <si>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</si>
  <si>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</si>
  <si>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</si>
  <si>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</si>
  <si>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</si>
  <si>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</si>
  <si>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</si>
  <si>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</si>
  <si>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</si>
  <si>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</si>
  <si>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</si>
  <si>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</si>
  <si>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</si>
  <si>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</si>
  <si>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</si>
  <si>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</si>
  <si>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</si>
  <si>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</si>
  <si>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</si>
  <si>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</si>
  <si>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</si>
  <si>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</si>
  <si>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</si>
  <si>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</si>
  <si>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</si>
  <si>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</si>
  <si>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</si>
  <si>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</si>
  <si>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</si>
  <si>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</si>
  <si>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</si>
  <si>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</si>
  <si>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</si>
  <si>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</si>
  <si>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</si>
  <si>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</si>
  <si>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</si>
  <si>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</si>
  <si>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</si>
  <si>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</si>
  <si>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</si>
  <si>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</si>
  <si>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</si>
  <si>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</si>
  <si>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</si>
  <si>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</si>
  <si>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</si>
  <si>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</si>
  <si>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</si>
  <si>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</si>
  <si>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</si>
  <si>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</si>
  <si>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</si>
  <si>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</si>
  <si>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</si>
  <si>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</si>
  <si>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</si>
  <si>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</si>
  <si>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</si>
  <si>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</si>
  <si>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</si>
  <si>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</si>
  <si>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</si>
  <si>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</si>
  <si>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</si>
  <si>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</si>
  <si>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</si>
  <si>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</si>
  <si>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</si>
  <si>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</si>
  <si>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</si>
  <si>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</si>
  <si>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</si>
  <si>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</si>
  <si>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</si>
  <si>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</si>
  <si>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</si>
  <si>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</si>
  <si>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</si>
  <si>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</si>
  <si>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</si>
  <si>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</si>
  <si>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</si>
  <si>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</si>
  <si>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</si>
  <si>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</si>
  <si>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</si>
  <si>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</si>
  <si>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</si>
  <si>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</si>
  <si>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</si>
  <si>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</si>
  <si>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</si>
  <si>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</si>
  <si>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</si>
  <si>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</si>
  <si>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</si>
  <si>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</si>
  <si>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</si>
  <si>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</si>
  <si>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</si>
  <si>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</si>
  <si>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</si>
  <si>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</si>
  <si>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</si>
  <si>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</si>
  <si>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</si>
  <si>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</si>
  <si>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</si>
  <si>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</si>
  <si>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</si>
  <si>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</si>
  <si>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</si>
  <si>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</si>
  <si>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</si>
  <si>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</si>
  <si>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</si>
  <si>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</si>
  <si>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</si>
  <si>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</si>
  <si>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</si>
  <si>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</si>
  <si>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</si>
  <si>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</si>
  <si>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</si>
  <si>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</si>
  <si>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</si>
  <si>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</si>
  <si>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</si>
  <si>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</si>
  <si>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</si>
  <si>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</si>
  <si>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</si>
  <si>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</si>
  <si>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</si>
  <si>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</si>
  <si>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</si>
  <si>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</si>
  <si>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</si>
  <si>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</si>
  <si>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</si>
  <si>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</si>
  <si>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</si>
  <si>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</si>
  <si>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</si>
  <si>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</si>
  <si>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</si>
  <si>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</si>
  <si>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</si>
  <si>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</si>
  <si>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</si>
  <si>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</si>
  <si>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</si>
  <si>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</si>
  <si>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</si>
  <si>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</si>
  <si>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</si>
  <si>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</si>
  <si>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</si>
  <si>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</si>
  <si>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</si>
  <si>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</si>
  <si>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</si>
  <si>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</si>
  <si>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</si>
  <si>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</si>
  <si>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</si>
  <si>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</si>
  <si>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</si>
  <si>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</si>
  <si>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</si>
  <si>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</si>
  <si>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</si>
  <si>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</si>
  <si>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</si>
  <si>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</si>
  <si>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</si>
  <si>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</si>
  <si>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</si>
  <si>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</si>
  <si>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</si>
  <si>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</si>
  <si>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</si>
  <si>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</si>
  <si>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</si>
  <si>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</si>
  <si>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</si>
  <si>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</si>
  <si>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</si>
  <si>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</si>
  <si>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</si>
  <si>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</si>
  <si>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</si>
  <si>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</si>
  <si>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</si>
  <si>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</si>
  <si>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</si>
  <si>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</si>
  <si>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</si>
  <si>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</si>
  <si>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</si>
  <si>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</si>
  <si>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</si>
  <si>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</si>
  <si>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</si>
  <si>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</si>
  <si>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</si>
  <si>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</si>
  <si>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</si>
  <si>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</si>
  <si>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</si>
  <si>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</si>
  <si>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</si>
  <si>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</si>
  <si>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</si>
  <si>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</si>
  <si>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</si>
  <si>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</si>
  <si>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</si>
  <si>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</si>
  <si>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</si>
  <si>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</si>
  <si>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</si>
  <si>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</si>
  <si>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</si>
  <si>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</si>
  <si>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</si>
  <si>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</si>
  <si>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</si>
  <si>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</si>
  <si>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</si>
  <si>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</si>
  <si>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</si>
  <si>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</si>
  <si>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</si>
  <si>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</si>
  <si>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</si>
  <si>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</si>
  <si>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</si>
  <si>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</si>
  <si>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</si>
  <si>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</si>
  <si>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</si>
  <si>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</si>
  <si>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</si>
  <si>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</si>
  <si>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</si>
  <si>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</si>
  <si>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</si>
  <si>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</si>
  <si>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</si>
  <si>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</si>
  <si>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</si>
  <si>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</si>
  <si>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</si>
  <si>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</si>
  <si>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</si>
  <si>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</si>
  <si>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</si>
  <si>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</si>
  <si>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</si>
  <si>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</si>
  <si>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</si>
  <si>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</si>
  <si>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</si>
  <si>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</si>
  <si>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</si>
  <si>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</si>
  <si>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</si>
  <si>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</si>
  <si>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</si>
  <si>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</si>
  <si>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</si>
  <si>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</si>
  <si>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</si>
  <si>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</si>
  <si>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</si>
  <si>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</si>
  <si>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</si>
  <si>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</si>
  <si>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</si>
  <si>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</si>
  <si>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</si>
  <si>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</si>
  <si>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</si>
  <si>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</si>
  <si>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</si>
  <si>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</si>
  <si>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</si>
  <si>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</si>
  <si>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</si>
  <si>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</si>
  <si>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</si>
  <si>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</si>
  <si>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</si>
  <si>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</si>
  <si>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</si>
  <si>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</si>
  <si>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</si>
  <si>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</si>
  <si>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</si>
  <si>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</si>
  <si>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</si>
  <si>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</si>
  <si>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</si>
  <si>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</si>
  <si>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</si>
  <si>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</si>
  <si>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</si>
  <si>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</si>
  <si>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</si>
  <si>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</si>
  <si>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</si>
  <si>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</si>
  <si>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</si>
  <si>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</si>
  <si>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</si>
  <si>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</si>
  <si>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</si>
  <si>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</si>
  <si>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</si>
  <si>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</si>
  <si>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</si>
  <si>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</si>
  <si>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</si>
  <si>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</si>
  <si>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</si>
  <si>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</si>
  <si>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</si>
  <si>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</si>
  <si>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</si>
  <si>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</si>
  <si>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</si>
  <si>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</si>
  <si>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</si>
  <si>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</si>
  <si>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</si>
  <si>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</si>
  <si>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</si>
  <si>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</si>
  <si>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</si>
  <si>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</si>
  <si>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</si>
  <si>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</si>
  <si>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</si>
  <si>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</si>
  <si>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</si>
  <si>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</si>
  <si>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</si>
  <si>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</si>
  <si>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</si>
  <si>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</si>
  <si>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</si>
  <si>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</si>
  <si>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</si>
  <si>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</si>
  <si>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</si>
  <si>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</si>
  <si>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</si>
  <si>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</si>
  <si>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</si>
  <si>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</si>
  <si>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</si>
  <si>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</si>
  <si>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</si>
  <si>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</si>
  <si>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</si>
  <si>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</si>
  <si>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</si>
  <si>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</si>
  <si>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</si>
  <si>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</si>
  <si>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</si>
  <si>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</si>
  <si>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</si>
  <si>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</si>
  <si>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</si>
  <si>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</si>
  <si>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</si>
  <si>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</si>
  <si>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</si>
  <si>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</si>
  <si>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</si>
  <si>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</si>
  <si>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</si>
  <si>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</si>
  <si>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</si>
  <si>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</si>
  <si>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</si>
  <si>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</si>
  <si>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</si>
  <si>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</si>
  <si>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</si>
  <si>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</si>
  <si>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</si>
  <si>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</si>
  <si>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</si>
  <si>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</si>
  <si>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</si>
  <si>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</si>
  <si>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</si>
  <si>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</si>
  <si>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</si>
  <si>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</si>
  <si>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</si>
  <si>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</si>
  <si>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</si>
  <si>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</si>
  <si>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</si>
  <si>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</si>
  <si>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</si>
  <si>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</si>
  <si>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</si>
  <si>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</si>
  <si>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</si>
  <si>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</si>
  <si>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</si>
  <si>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</si>
  <si>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</si>
  <si>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</si>
  <si>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</si>
  <si>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</si>
  <si>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</si>
  <si>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</si>
  <si>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</si>
  <si>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</si>
  <si>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</si>
  <si>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</si>
  <si>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</si>
  <si>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</si>
  <si>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</si>
  <si>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</si>
  <si>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</si>
  <si>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</si>
  <si>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</si>
  <si>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</si>
  <si>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</si>
  <si>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</si>
  <si>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</si>
  <si>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</si>
  <si>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</si>
  <si>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</si>
  <si>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</si>
  <si>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</si>
  <si>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</si>
  <si>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</si>
  <si>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</si>
  <si>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</si>
  <si>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</si>
  <si>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</si>
  <si>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</si>
  <si>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</si>
  <si>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</si>
  <si>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</si>
  <si>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</si>
  <si>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</si>
  <si>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</si>
  <si>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</si>
  <si>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</si>
  <si>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</si>
  <si>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</si>
  <si>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</si>
  <si>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</si>
  <si>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</si>
  <si>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</si>
  <si>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</si>
  <si>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</si>
  <si>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</si>
  <si>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</si>
  <si>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</si>
  <si>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</si>
  <si>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</si>
  <si>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</si>
  <si>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</si>
  <si>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</si>
  <si>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</si>
  <si>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</si>
  <si>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</si>
  <si>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</si>
  <si>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</si>
  <si>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</si>
  <si>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</si>
  <si>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</si>
  <si>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</si>
  <si>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</si>
  <si>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</si>
  <si>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</si>
  <si>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</si>
  <si>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</si>
  <si>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</si>
  <si>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</si>
  <si>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</si>
  <si>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</si>
  <si>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</si>
  <si>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</si>
  <si>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</si>
  <si>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</si>
  <si>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</si>
  <si>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</si>
  <si>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</si>
  <si>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</si>
  <si>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</si>
  <si>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</si>
  <si>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</si>
  <si>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</si>
  <si>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</si>
  <si>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</si>
  <si>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</si>
  <si>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</si>
  <si>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</si>
  <si>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</si>
  <si>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</si>
  <si>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</si>
  <si>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</si>
  <si>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</si>
  <si>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</si>
  <si>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</si>
  <si>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</si>
  <si>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</si>
  <si>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</si>
  <si>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</si>
  <si>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</si>
  <si>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</si>
  <si>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</si>
  <si>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</si>
  <si>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</si>
  <si>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</si>
  <si>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</si>
  <si>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</si>
  <si>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</si>
  <si>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</si>
  <si>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</si>
  <si>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</si>
  <si>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</si>
  <si>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</si>
  <si>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</si>
  <si>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</si>
  <si>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</si>
  <si>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</si>
  <si>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</si>
  <si>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</si>
  <si>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</si>
  <si>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</si>
  <si>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</si>
  <si>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</si>
  <si>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</si>
  <si>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</si>
  <si>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</si>
  <si>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</si>
  <si>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</si>
  <si>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</si>
  <si>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</si>
  <si>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</si>
  <si>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</si>
  <si>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</si>
  <si>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</si>
  <si>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</si>
  <si>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</si>
  <si>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</si>
  <si>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</si>
  <si>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</si>
  <si>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</si>
  <si>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</si>
  <si>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</si>
  <si>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</si>
  <si>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</si>
  <si>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</si>
  <si>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</si>
  <si>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</si>
  <si>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</si>
  <si>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</si>
  <si>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</si>
  <si>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</si>
  <si>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</si>
  <si>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</si>
  <si>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</si>
  <si>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</si>
  <si>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</si>
  <si>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</si>
  <si>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</si>
  <si>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</si>
  <si>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</si>
  <si>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</si>
  <si>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</si>
  <si>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</si>
  <si>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</si>
  <si>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</si>
  <si>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</si>
  <si>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</si>
  <si>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</si>
  <si>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</si>
  <si>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</si>
  <si>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</si>
  <si>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</si>
  <si>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</si>
  <si>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</si>
  <si>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</si>
  <si>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</si>
  <si>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</si>
  <si>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</si>
  <si>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</si>
  <si>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</si>
  <si>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</si>
  <si>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</si>
  <si>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</si>
  <si>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</si>
  <si>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</si>
  <si>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</si>
  <si>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</si>
  <si>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</si>
  <si>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</si>
  <si>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</si>
  <si>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</si>
  <si>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</si>
  <si>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</si>
  <si>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</si>
  <si>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</si>
  <si>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</si>
  <si>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</si>
  <si>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</si>
  <si>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</si>
  <si>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</si>
  <si>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</si>
  <si>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</si>
  <si>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</si>
  <si>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</si>
  <si>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</si>
  <si>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</si>
  <si>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</si>
  <si>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</si>
  <si>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</si>
  <si>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</si>
  <si>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</si>
  <si>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</si>
  <si>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</si>
  <si>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</si>
  <si>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</si>
  <si>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</si>
  <si>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</si>
  <si>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</si>
  <si>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</si>
  <si>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</si>
  <si>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</si>
  <si>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</si>
  <si>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</si>
  <si>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</si>
  <si>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</si>
  <si>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</si>
  <si>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</si>
  <si>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</si>
  <si>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</si>
  <si>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</si>
  <si>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</si>
  <si>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</si>
  <si>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</si>
  <si>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</si>
  <si>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</si>
  <si>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</si>
  <si>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</si>
  <si>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</si>
  <si>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</si>
  <si>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</si>
  <si>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</si>
  <si>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</si>
  <si>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</si>
  <si>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</si>
  <si>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</si>
  <si>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</si>
  <si>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</si>
  <si>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</si>
  <si>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</si>
  <si>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</si>
  <si>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</si>
  <si>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</si>
  <si>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</si>
  <si>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</si>
  <si>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</si>
  <si>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</si>
  <si>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</si>
  <si>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</si>
  <si>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</si>
  <si>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</si>
  <si>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</si>
  <si>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</si>
  <si>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</si>
  <si>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</si>
  <si>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</si>
  <si>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</si>
  <si>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</si>
  <si>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</si>
  <si>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</si>
  <si>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</si>
  <si>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</si>
  <si>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</si>
  <si>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</si>
  <si>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</si>
  <si>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</si>
  <si>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</si>
  <si>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</si>
  <si>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</si>
  <si>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</si>
  <si>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</si>
  <si>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</si>
  <si>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</si>
  <si>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</si>
  <si>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</si>
  <si>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</si>
  <si>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</si>
  <si>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</si>
  <si>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</si>
  <si>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</si>
  <si>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</si>
  <si>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</si>
  <si>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</si>
  <si>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</si>
  <si>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</si>
  <si>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</si>
  <si>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</si>
  <si>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</si>
  <si>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</si>
  <si>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</si>
  <si>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</si>
  <si>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</si>
  <si>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</si>
  <si>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</si>
  <si>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</si>
  <si>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</si>
  <si>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</si>
  <si>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</si>
  <si>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</si>
  <si>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</si>
  <si>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</si>
  <si>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</si>
  <si>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</si>
  <si>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</si>
  <si>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</si>
  <si>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</si>
  <si>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</si>
  <si>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</si>
  <si>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</si>
  <si>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</si>
  <si>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</si>
  <si>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</si>
  <si>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</si>
  <si>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</si>
  <si>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</si>
  <si>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</si>
  <si>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</si>
  <si>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</si>
  <si>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</si>
  <si>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</si>
  <si>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</si>
  <si>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</si>
  <si>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</si>
  <si>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</si>
  <si>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</si>
  <si>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</si>
  <si>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</si>
  <si>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</si>
  <si>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</si>
  <si>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</si>
  <si>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</si>
  <si>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</si>
  <si>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</si>
  <si>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</si>
  <si>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</si>
  <si>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</si>
  <si>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</si>
  <si>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</si>
  <si>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</si>
  <si>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</si>
  <si>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</si>
  <si>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</si>
  <si>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</si>
  <si>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</si>
  <si>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</si>
  <si>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</si>
  <si>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</si>
  <si>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</si>
  <si>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</si>
  <si>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</si>
  <si>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</si>
  <si>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</si>
  <si>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</si>
  <si>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</si>
  <si>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</si>
  <si>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</si>
  <si>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</si>
  <si>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</si>
  <si>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</si>
  <si>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</si>
  <si>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</si>
  <si>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</si>
  <si>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</si>
  <si>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</si>
  <si>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</si>
  <si>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</si>
  <si>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</si>
  <si>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</si>
  <si>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</si>
  <si>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</si>
  <si>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</si>
  <si>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</si>
  <si>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</si>
  <si>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</si>
  <si>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</si>
  <si>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</si>
  <si>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</si>
  <si>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</si>
  <si>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</si>
  <si>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</si>
  <si>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</si>
  <si>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</si>
  <si>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</si>
  <si>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</si>
  <si>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</si>
  <si>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</si>
  <si>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</si>
  <si>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</si>
  <si>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</si>
  <si>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</si>
  <si>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</si>
  <si>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</si>
  <si>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</si>
  <si>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</si>
  <si>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</si>
  <si>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</si>
  <si>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</si>
  <si>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</si>
  <si>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</si>
  <si>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</si>
  <si>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</si>
  <si>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</si>
  <si>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</si>
  <si>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</si>
  <si>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</si>
  <si>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</si>
  <si>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</si>
  <si>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</si>
  <si>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</si>
  <si>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</si>
  <si>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</si>
  <si>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</si>
  <si>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</si>
  <si>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</si>
  <si>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</si>
  <si>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</si>
  <si>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</si>
  <si>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</si>
  <si>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</si>
  <si>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</si>
  <si>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</si>
  <si>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</si>
  <si>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</si>
  <si>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</si>
  <si>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</si>
  <si>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</si>
  <si>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</si>
  <si>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</si>
  <si>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</si>
  <si>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</si>
  <si>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</si>
  <si>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</si>
  <si>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</si>
  <si>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</si>
  <si>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</si>
  <si>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</si>
  <si>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</si>
  <si>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</si>
  <si>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</si>
  <si>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</si>
  <si>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</si>
  <si>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</si>
  <si>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</si>
  <si>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</si>
  <si>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</si>
  <si>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</si>
  <si>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</si>
  <si>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</si>
  <si>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</si>
  <si>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</si>
  <si>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</si>
  <si>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</si>
  <si>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</si>
  <si>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</si>
  <si>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</si>
  <si>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</si>
  <si>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</si>
  <si>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</si>
  <si>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</si>
  <si>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</si>
  <si>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</si>
  <si>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</si>
  <si>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</si>
  <si>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</si>
  <si>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</si>
  <si>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</si>
  <si>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</si>
  <si>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</si>
  <si>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</si>
  <si>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</si>
  <si>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</si>
  <si>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</si>
  <si>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</si>
  <si>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</si>
  <si>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</si>
  <si>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</si>
  <si>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</si>
  <si>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</si>
  <si>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</si>
  <si>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</si>
  <si>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</si>
  <si>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</si>
  <si>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</si>
  <si>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</si>
  <si>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</si>
  <si>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</si>
  <si>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</si>
  <si>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</si>
  <si>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</si>
  <si>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</si>
  <si>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</si>
  <si>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</si>
  <si>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</si>
  <si>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</si>
  <si>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</si>
  <si>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</si>
  <si>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</si>
  <si>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</si>
  <si>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</si>
  <si>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</si>
  <si>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</si>
  <si>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</si>
  <si>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</si>
  <si>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</si>
  <si>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</si>
  <si>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</si>
  <si>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</si>
  <si>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</si>
  <si>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</si>
  <si>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</si>
  <si>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</si>
  <si>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</si>
  <si>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</si>
  <si>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</si>
  <si>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</si>
  <si>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</si>
  <si>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</si>
  <si>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</si>
  <si>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</si>
  <si>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</si>
  <si>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</si>
  <si>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</si>
  <si>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</si>
  <si>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</si>
  <si>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</si>
  <si>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</si>
  <si>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</si>
  <si>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</si>
  <si>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</si>
  <si>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</si>
  <si>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</si>
  <si>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</si>
  <si>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</si>
  <si>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</si>
  <si>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</si>
  <si>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</si>
  <si>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</si>
  <si>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</si>
  <si>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</si>
  <si>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</si>
  <si>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</si>
  <si>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</si>
  <si>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</si>
  <si>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</si>
  <si>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</si>
  <si>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</si>
  <si>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</si>
  <si>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</si>
  <si>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</si>
  <si>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</si>
  <si>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</si>
  <si>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</si>
  <si>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</si>
  <si>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</si>
  <si>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</si>
  <si>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</si>
  <si>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</si>
  <si>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</si>
  <si>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</si>
  <si>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</si>
  <si>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</si>
  <si>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</si>
  <si>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</si>
  <si>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</si>
  <si>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</si>
  <si>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</si>
  <si>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</si>
  <si>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</si>
  <si>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</si>
  <si>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</si>
  <si>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</si>
  <si>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</si>
  <si>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</si>
  <si>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</si>
  <si>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</si>
  <si>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</si>
  <si>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</si>
  <si>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</si>
  <si>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</si>
  <si>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</si>
  <si>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</si>
  <si>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</si>
  <si>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</si>
  <si>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</si>
  <si>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</si>
  <si>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</si>
  <si>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</si>
  <si>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</si>
  <si>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</si>
  <si>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</si>
  <si>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</si>
  <si>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</si>
  <si>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</si>
  <si>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</si>
  <si>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</si>
  <si>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</si>
  <si>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</si>
  <si>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</si>
  <si>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</si>
  <si>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</si>
  <si>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</si>
  <si>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</si>
  <si>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</si>
  <si>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</si>
  <si>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</si>
  <si>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</si>
  <si>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</si>
  <si>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</si>
  <si>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</si>
  <si>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</si>
  <si>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</si>
  <si>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</si>
  <si>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</si>
  <si>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</si>
  <si>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</si>
  <si>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</si>
  <si>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</si>
  <si>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</si>
  <si>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</si>
  <si>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</si>
  <si>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</si>
  <si>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</si>
  <si>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</si>
  <si>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</si>
  <si>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</si>
  <si>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</si>
  <si>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</si>
  <si>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</si>
  <si>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</si>
  <si>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</si>
  <si>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</si>
  <si>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</si>
  <si>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</si>
  <si>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</si>
  <si>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</si>
  <si>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</si>
  <si>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</si>
  <si>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</si>
  <si>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</si>
  <si>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</si>
  <si>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</si>
  <si>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</si>
  <si>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</si>
  <si>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</si>
  <si>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</si>
  <si>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</si>
  <si>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</si>
  <si>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</si>
  <si>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</si>
  <si>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</si>
  <si>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</si>
  <si>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</si>
  <si>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</si>
  <si>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</si>
  <si>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</si>
  <si>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</si>
  <si>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</si>
  <si>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</si>
  <si>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</si>
  <si>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</si>
  <si>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</si>
  <si>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</si>
  <si>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</si>
  <si>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</si>
  <si>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</si>
  <si>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</si>
  <si>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</si>
  <si>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</si>
  <si>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</si>
  <si>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</si>
  <si>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</si>
  <si>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</si>
  <si>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</si>
  <si>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</si>
  <si>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</si>
  <si>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</si>
  <si>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</si>
  <si>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</si>
  <si>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</si>
  <si>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</si>
  <si>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</si>
  <si>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</si>
  <si>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</si>
  <si>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</si>
  <si>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</si>
  <si>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</si>
  <si>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</si>
  <si>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</si>
  <si>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</si>
  <si>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</si>
  <si>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</si>
  <si>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</si>
  <si>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</si>
  <si>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</si>
  <si>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</si>
  <si>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</si>
  <si>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</si>
  <si>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</si>
  <si>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</si>
  <si>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</si>
  <si>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</si>
  <si>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</si>
  <si>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</si>
  <si>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</si>
  <si>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</si>
  <si>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</si>
  <si>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</si>
  <si>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</si>
  <si>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</si>
  <si>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</si>
  <si>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</si>
  <si>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</si>
  <si>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</si>
  <si>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</si>
  <si>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</si>
  <si>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</si>
  <si>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</si>
  <si>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</si>
  <si>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</si>
  <si>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</si>
  <si>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</si>
  <si>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</si>
  <si>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</si>
  <si>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</si>
  <si>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</si>
  <si>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</si>
  <si>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</si>
  <si>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</si>
  <si>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</si>
  <si>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</si>
  <si>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</si>
  <si>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</si>
  <si>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</si>
  <si>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</si>
  <si>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</si>
  <si>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</si>
  <si>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</si>
  <si>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</si>
  <si>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</si>
  <si>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</si>
  <si>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</si>
  <si>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</si>
  <si>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</si>
  <si>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</si>
  <si>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</si>
  <si>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</si>
  <si>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</si>
  <si>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</si>
  <si>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</si>
  <si>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</si>
  <si>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</si>
  <si>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</si>
  <si>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</si>
  <si>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</si>
  <si>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</si>
  <si>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</si>
  <si>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</si>
  <si>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</si>
  <si>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</si>
  <si>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</si>
  <si>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</si>
  <si>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</si>
  <si>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</si>
  <si>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</si>
  <si>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</si>
  <si>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</si>
  <si>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</si>
  <si>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</si>
  <si>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</si>
  <si>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</si>
  <si>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</si>
  <si>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</si>
  <si>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</si>
  <si>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</si>
  <si>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</si>
  <si>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</si>
  <si>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</si>
  <si>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</si>
  <si>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</si>
  <si>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</si>
  <si>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</si>
  <si>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</si>
  <si>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</si>
  <si>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</si>
  <si>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</si>
  <si>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</si>
  <si>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</si>
  <si>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</si>
  <si>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</si>
  <si>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</si>
  <si>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</si>
  <si>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</si>
  <si>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</si>
  <si>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</si>
  <si>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</si>
  <si>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</si>
  <si>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</si>
  <si>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</si>
  <si>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</si>
  <si>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</si>
  <si>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</si>
  <si>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</si>
  <si>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</si>
  <si>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</si>
  <si>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</si>
  <si>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</si>
  <si>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</si>
  <si>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</si>
  <si>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</si>
  <si>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</si>
  <si>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</si>
  <si>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</si>
  <si>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</si>
  <si>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</si>
  <si>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</si>
  <si>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</si>
  <si>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</si>
  <si>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</si>
  <si>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</si>
  <si>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</si>
  <si>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</si>
  <si>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</si>
  <si>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</si>
  <si>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</si>
  <si>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</si>
  <si>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</si>
  <si>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</si>
  <si>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</si>
  <si>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</si>
  <si>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</si>
  <si>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</si>
  <si>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</si>
  <si>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</si>
  <si>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</si>
  <si>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</si>
  <si>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</si>
  <si>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</si>
  <si>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</si>
  <si>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</si>
  <si>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</si>
  <si>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</si>
  <si>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</si>
  <si>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</si>
  <si>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</si>
  <si>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</si>
  <si>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</si>
  <si>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</si>
  <si>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</si>
  <si>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</si>
  <si>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</si>
  <si>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</si>
  <si>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</si>
  <si>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</si>
  <si>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</si>
  <si>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</si>
  <si>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</si>
  <si>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</si>
  <si>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</si>
  <si>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</si>
  <si>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</si>
  <si>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</si>
  <si>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</si>
  <si>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</si>
  <si>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</si>
  <si>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</si>
  <si>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</si>
  <si>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</si>
  <si>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</si>
  <si>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</si>
  <si>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</si>
  <si>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</si>
  <si>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</si>
  <si>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</si>
  <si>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</si>
  <si>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</si>
  <si>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</si>
  <si>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</si>
  <si>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</si>
  <si>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</si>
  <si>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</si>
  <si>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</si>
  <si>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</si>
  <si>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</si>
  <si>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</si>
  <si>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</si>
  <si>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</si>
  <si>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</si>
  <si>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</si>
  <si>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</si>
  <si>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</si>
  <si>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</si>
  <si>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</si>
  <si>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</si>
  <si>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</si>
  <si>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</si>
  <si>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</si>
  <si>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</si>
  <si>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</si>
  <si>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</si>
  <si>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</si>
  <si>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</si>
  <si>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</si>
  <si>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</si>
  <si>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</si>
  <si>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</si>
  <si>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</si>
  <si>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</si>
  <si>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</si>
  <si>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</si>
  <si>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</si>
  <si>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</si>
  <si>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</si>
  <si>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</si>
  <si>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</si>
  <si>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</si>
  <si>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</si>
  <si>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</si>
  <si>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</si>
  <si>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</si>
  <si>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</si>
  <si>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</si>
  <si>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</si>
  <si>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</si>
  <si>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</si>
  <si>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</si>
  <si>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</si>
  <si>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</si>
  <si>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</si>
  <si>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</si>
  <si>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</si>
  <si>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</si>
  <si>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</si>
  <si>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</si>
  <si>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</si>
  <si>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</si>
  <si>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</si>
  <si>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</si>
  <si>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</si>
  <si>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</si>
  <si>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</si>
  <si>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</si>
  <si>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</si>
  <si>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</si>
  <si>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</si>
  <si>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</si>
  <si>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</si>
  <si>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</si>
  <si>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</si>
  <si>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</si>
  <si>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</si>
  <si>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</si>
  <si>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</si>
  <si>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</si>
  <si>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</si>
  <si>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</si>
  <si>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</si>
  <si>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</si>
  <si>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</si>
  <si>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</si>
  <si>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</si>
  <si>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</si>
  <si>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</si>
  <si>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</si>
  <si>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</si>
  <si>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</si>
  <si>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</si>
  <si>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</si>
  <si>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</si>
  <si>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</si>
  <si>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</si>
  <si>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</si>
  <si>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</si>
  <si>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</si>
  <si>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</si>
  <si>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</si>
  <si>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</si>
  <si>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</si>
  <si>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</si>
  <si>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</si>
  <si>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</si>
  <si>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</si>
  <si>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</si>
  <si>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</si>
  <si>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</si>
  <si>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</si>
  <si>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</si>
  <si>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</si>
  <si>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</si>
  <si>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</si>
  <si>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</si>
  <si>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</si>
  <si>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</si>
  <si>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</si>
  <si>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</si>
  <si>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</si>
  <si>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</si>
  <si>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</si>
  <si>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</si>
  <si>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</si>
  <si>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</si>
  <si>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</si>
  <si>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</si>
  <si>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</si>
  <si>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</si>
  <si>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</si>
  <si>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</si>
  <si>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</si>
  <si>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</si>
  <si>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</si>
  <si>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</si>
  <si>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</si>
  <si>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</si>
  <si>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</si>
  <si>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</si>
  <si>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</si>
  <si>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</si>
  <si>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</si>
  <si>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</si>
  <si>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</si>
  <si>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</si>
  <si>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</si>
  <si>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</si>
  <si>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</si>
  <si>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</si>
  <si>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</si>
  <si>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</si>
  <si>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</si>
  <si>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</si>
  <si>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</si>
  <si>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</si>
  <si>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</si>
  <si>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</si>
  <si>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</si>
  <si>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</si>
  <si>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</si>
  <si>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</si>
  <si>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</si>
  <si>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</si>
  <si>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</si>
  <si>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</si>
  <si>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</si>
  <si>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</si>
  <si>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</si>
  <si>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</si>
  <si>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</si>
  <si>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</si>
  <si>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</si>
  <si>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</si>
  <si>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</si>
  <si>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</si>
  <si>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</si>
  <si>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</si>
  <si>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</si>
  <si>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</si>
  <si>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</si>
  <si>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</si>
  <si>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</si>
  <si>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</si>
  <si>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</si>
  <si>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</si>
  <si>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</si>
  <si>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</si>
  <si>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</si>
  <si>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</si>
  <si>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</si>
  <si>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</si>
  <si>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</si>
  <si>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</si>
  <si>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</si>
  <si>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</si>
  <si>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</si>
  <si>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</si>
  <si>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</si>
  <si>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</si>
  <si>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</si>
  <si>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</si>
  <si>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</si>
  <si>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</si>
  <si>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</si>
  <si>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</si>
  <si>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</si>
  <si>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</si>
  <si>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</si>
  <si>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</si>
  <si>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</si>
  <si>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</si>
  <si>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</si>
  <si>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</si>
  <si>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</si>
  <si>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</si>
  <si>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</si>
  <si>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</si>
  <si>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</si>
  <si>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</si>
  <si>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</si>
  <si>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</si>
  <si>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</si>
  <si>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</si>
  <si>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</si>
  <si>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</si>
  <si>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</si>
  <si>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</si>
  <si>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</si>
  <si>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</si>
  <si>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</si>
  <si>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</si>
  <si>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</si>
  <si>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</si>
  <si>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</si>
  <si>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</si>
  <si>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</si>
  <si>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</si>
  <si>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</si>
  <si>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</si>
  <si>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</si>
  <si>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</si>
  <si>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</si>
  <si>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</si>
  <si>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</si>
  <si>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</si>
  <si>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</si>
  <si>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</si>
  <si>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</si>
  <si>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</si>
  <si>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</si>
  <si>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</si>
  <si>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</si>
  <si>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</si>
  <si>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</si>
  <si>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</si>
  <si>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</si>
  <si>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</si>
  <si>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</si>
  <si>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</si>
  <si>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</si>
  <si>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</si>
  <si>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</si>
  <si>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</si>
  <si>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</si>
  <si>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</si>
  <si>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</si>
  <si>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</si>
  <si>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</si>
  <si>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</si>
  <si>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</si>
  <si>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</si>
  <si>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</si>
  <si>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</si>
  <si>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</si>
  <si>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</si>
  <si>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</si>
  <si>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</si>
  <si>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</si>
  <si>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</si>
  <si>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</si>
  <si>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</si>
  <si>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</si>
  <si>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</si>
  <si>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</si>
  <si>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</si>
  <si>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</si>
  <si>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</si>
  <si>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</si>
  <si>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</si>
  <si>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</si>
  <si>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</si>
  <si>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</si>
  <si>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</si>
  <si>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</si>
  <si>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</si>
  <si>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</si>
  <si>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</si>
  <si>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</si>
  <si>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</si>
  <si>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</si>
  <si>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</si>
  <si>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</si>
  <si>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</si>
  <si>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</si>
  <si>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</si>
  <si>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</si>
  <si>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</si>
  <si>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</si>
  <si>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</si>
  <si>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</si>
  <si>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</si>
  <si>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</si>
  <si>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</si>
  <si>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</si>
  <si>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</si>
  <si>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</si>
  <si>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</si>
  <si>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</si>
  <si>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</si>
  <si>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</si>
  <si>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</si>
  <si>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</si>
  <si>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</si>
  <si>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</si>
  <si>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</si>
  <si>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</si>
  <si>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</si>
  <si>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</si>
  <si>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</si>
  <si>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</si>
  <si>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</si>
  <si>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</si>
  <si>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</si>
  <si>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</si>
  <si>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</si>
  <si>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</si>
  <si>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</si>
  <si>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</si>
  <si>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</si>
  <si>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</si>
  <si>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</si>
  <si>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</si>
  <si>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</si>
  <si>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</si>
  <si>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</si>
  <si>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</si>
  <si>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</si>
  <si>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</si>
  <si>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</si>
  <si>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</si>
  <si>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</si>
  <si>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</si>
  <si>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</si>
  <si>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</si>
  <si>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</si>
  <si>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</si>
  <si>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</si>
  <si>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</si>
  <si>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</si>
  <si>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</si>
  <si>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</si>
  <si>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</si>
  <si>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</si>
  <si>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</si>
  <si>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</si>
  <si>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</si>
  <si>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</si>
  <si>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</si>
  <si>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</si>
  <si>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</si>
  <si>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</si>
  <si>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</si>
  <si>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</si>
  <si>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</si>
  <si>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</si>
  <si>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</si>
  <si>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</si>
  <si>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</si>
  <si>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</si>
  <si>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</si>
  <si>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</si>
  <si>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</si>
  <si>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</si>
  <si>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</si>
  <si>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</si>
  <si>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</si>
  <si>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</si>
  <si>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</si>
  <si>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</si>
  <si>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</si>
  <si>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</si>
  <si>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</si>
  <si>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</si>
  <si>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</si>
  <si>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</si>
  <si>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</si>
  <si>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</si>
  <si>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</si>
  <si>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</si>
  <si>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</si>
  <si>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</si>
  <si>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</si>
  <si>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</si>
  <si>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</si>
  <si>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</si>
  <si>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</si>
  <si>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</si>
  <si>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</si>
  <si>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</si>
  <si>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</si>
  <si>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</si>
  <si>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</si>
  <si>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</si>
  <si>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</si>
  <si>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</si>
  <si>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</si>
  <si>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</si>
  <si>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</si>
  <si>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</si>
  <si>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</si>
  <si>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</si>
  <si>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</si>
  <si>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</si>
  <si>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</si>
  <si>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</si>
  <si>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</si>
  <si>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</si>
  <si>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</si>
  <si>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</si>
  <si>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</si>
  <si>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</si>
  <si>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</si>
  <si>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</si>
  <si>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</si>
  <si>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</si>
  <si>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</si>
  <si>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</si>
  <si>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</si>
  <si>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</si>
  <si>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</si>
  <si>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</si>
  <si>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</si>
  <si>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</si>
  <si>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</si>
  <si>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</si>
  <si>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</si>
  <si>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</si>
  <si>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</si>
  <si>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</si>
  <si>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</si>
  <si>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</si>
  <si>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</si>
  <si>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</si>
  <si>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</si>
  <si>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</si>
  <si>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</si>
  <si>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</si>
  <si>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</si>
  <si>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</si>
  <si>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</si>
  <si>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</si>
  <si>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</si>
  <si>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</si>
  <si>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</si>
  <si>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</si>
  <si>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</si>
  <si>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</si>
  <si>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</si>
  <si>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</si>
  <si>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</si>
  <si>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</si>
  <si>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</si>
  <si>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</si>
  <si>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</si>
  <si>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</si>
  <si>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</si>
  <si>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</si>
  <si>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</si>
  <si>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</si>
  <si>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</si>
  <si>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</si>
  <si>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</si>
  <si>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</si>
  <si>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</si>
  <si>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</si>
  <si>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</si>
  <si>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</si>
  <si>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</si>
  <si>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</si>
  <si>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</si>
  <si>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</si>
  <si>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</si>
  <si>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</si>
  <si>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</si>
  <si>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</si>
  <si>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</si>
  <si>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</si>
  <si>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</si>
  <si>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</si>
  <si>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</si>
  <si>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</si>
  <si>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</si>
  <si>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</si>
  <si>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</si>
  <si>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</si>
  <si>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</si>
  <si>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</si>
  <si>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</si>
  <si>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</si>
  <si>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</si>
  <si>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</si>
  <si>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</si>
  <si>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</si>
  <si>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</si>
  <si>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</si>
  <si>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</si>
  <si>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</si>
  <si>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</si>
  <si>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</si>
  <si>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</si>
  <si>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</si>
  <si>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</si>
  <si>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</si>
  <si>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</si>
  <si>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</si>
  <si>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</si>
  <si>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</si>
  <si>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</si>
  <si>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</si>
  <si>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</si>
  <si>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</si>
  <si>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</si>
  <si>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</si>
  <si>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</si>
  <si>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</si>
  <si>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</si>
  <si>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</si>
  <si>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</si>
  <si>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</si>
  <si>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</si>
  <si>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</si>
  <si>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</si>
  <si>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</si>
  <si>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</si>
  <si>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</si>
  <si>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</si>
  <si>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</si>
  <si>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</si>
  <si>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</si>
  <si>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</si>
  <si>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</si>
  <si>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</si>
  <si>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</si>
  <si>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</si>
  <si>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</si>
  <si>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</si>
  <si>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</si>
  <si>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</si>
  <si>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</si>
  <si>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</si>
  <si>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</si>
  <si>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</si>
  <si>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</si>
  <si>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</si>
  <si>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</si>
  <si>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</si>
  <si>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</si>
  <si>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</si>
  <si>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</si>
  <si>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</si>
  <si>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</si>
  <si>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</si>
  <si>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</si>
  <si>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</si>
  <si>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</si>
  <si>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</si>
  <si>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</si>
  <si>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</si>
  <si>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</si>
  <si>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</si>
  <si>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</si>
  <si>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</si>
  <si>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</si>
  <si>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</si>
  <si>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</si>
  <si>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</si>
  <si>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</si>
  <si>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</si>
  <si>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</si>
  <si>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</si>
  <si>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</si>
  <si>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</si>
  <si>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</si>
  <si>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</si>
  <si>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</si>
  <si>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</si>
  <si>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</si>
  <si>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</si>
  <si>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</si>
  <si>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</si>
  <si>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</si>
  <si>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</si>
  <si>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</si>
  <si>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</si>
  <si>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</si>
  <si>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</si>
  <si>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</si>
  <si>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</si>
  <si>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</si>
  <si>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</si>
  <si>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</si>
  <si>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</si>
  <si>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</si>
  <si>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</si>
  <si>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</si>
  <si>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</si>
  <si>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</si>
  <si>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</si>
  <si>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</si>
  <si>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</si>
  <si>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</si>
  <si>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</si>
  <si>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</si>
  <si>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</si>
  <si>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</si>
  <si>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</si>
  <si>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</si>
  <si>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</si>
  <si>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</si>
  <si>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</si>
  <si>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</si>
  <si>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</si>
  <si>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</si>
  <si>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</si>
  <si>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</si>
  <si>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</si>
  <si>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</si>
  <si>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</si>
  <si>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</si>
  <si>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</si>
  <si>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</si>
  <si>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</si>
  <si>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</si>
  <si>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</si>
  <si>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</si>
  <si>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</si>
  <si>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</si>
  <si>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</si>
  <si>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</si>
  <si>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</si>
  <si>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</si>
  <si>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</si>
  <si>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</si>
  <si>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</si>
  <si>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</si>
  <si>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</si>
  <si>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</si>
  <si>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</si>
  <si>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</si>
  <si>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</si>
  <si>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</si>
  <si>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</si>
  <si>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</si>
  <si>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</si>
  <si>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</si>
  <si>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</si>
  <si>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</si>
  <si>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</si>
  <si>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</si>
  <si>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</si>
  <si>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</si>
  <si>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</si>
  <si>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</si>
  <si>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</si>
  <si>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</si>
  <si>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</si>
  <si>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</si>
  <si>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</si>
  <si>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</si>
  <si>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</si>
  <si>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</si>
  <si>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</si>
  <si>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</si>
  <si>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</si>
  <si>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</si>
  <si>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</si>
  <si>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</si>
  <si>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</si>
  <si>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</si>
  <si>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</si>
  <si>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</si>
  <si>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</si>
  <si>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</si>
  <si>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</si>
  <si>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</si>
  <si>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</si>
  <si>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</si>
  <si>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</si>
  <si>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</si>
  <si>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</si>
  <si>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</si>
  <si>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</si>
  <si>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</si>
  <si>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</si>
  <si>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</si>
  <si>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</si>
  <si>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</si>
  <si>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</si>
  <si>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</si>
  <si>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</si>
  <si>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</si>
  <si>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</si>
  <si>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</si>
  <si>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</si>
  <si>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</si>
  <si>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</si>
  <si>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</si>
  <si>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</si>
  <si>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</si>
  <si>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</si>
  <si>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</si>
  <si>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</si>
  <si>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</si>
  <si>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</si>
  <si>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</si>
  <si>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</si>
  <si>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</si>
  <si>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</si>
  <si>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</si>
  <si>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</si>
  <si>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</si>
  <si>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</si>
  <si>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</si>
  <si>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</si>
  <si>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</si>
  <si>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</si>
  <si>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</si>
  <si>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</si>
  <si>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</si>
  <si>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</si>
  <si>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</si>
  <si>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</si>
  <si>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</si>
  <si>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</si>
  <si>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</si>
  <si>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</si>
  <si>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</si>
  <si>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</si>
  <si>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</si>
  <si>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</si>
  <si>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</si>
  <si>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</si>
  <si>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</si>
  <si>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</si>
  <si>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</si>
  <si>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</si>
  <si>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</si>
  <si>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</si>
  <si>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</si>
  <si>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</si>
  <si>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</si>
  <si>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</si>
  <si>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</si>
  <si>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</si>
  <si>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</si>
  <si>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</si>
  <si>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</si>
  <si>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</si>
  <si>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</si>
  <si>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</si>
  <si>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</si>
  <si>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</si>
  <si>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</si>
  <si>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</si>
  <si>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</si>
  <si>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</si>
  <si>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</si>
  <si>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</si>
  <si>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</si>
  <si>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</si>
  <si>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</si>
  <si>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</si>
  <si>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</si>
  <si>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</si>
  <si>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</si>
  <si>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</si>
  <si>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</si>
  <si>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</si>
  <si>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</si>
  <si>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</si>
  <si>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</si>
  <si>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</si>
  <si>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</si>
  <si>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</si>
  <si>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</si>
  <si>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</si>
  <si>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</si>
  <si>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</si>
  <si>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</si>
  <si>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</si>
  <si>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</si>
  <si>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</si>
  <si>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</si>
  <si>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</si>
  <si>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</si>
  <si>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</si>
  <si>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</si>
  <si>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</si>
  <si>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</si>
  <si>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</si>
  <si>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</si>
  <si>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</si>
  <si>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</si>
  <si>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</si>
  <si>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</si>
  <si>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</si>
  <si>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</si>
  <si>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</si>
  <si>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</si>
  <si>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</si>
  <si>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</si>
  <si>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</si>
  <si>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</si>
  <si>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</si>
  <si>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</si>
  <si>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</si>
  <si>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</si>
  <si>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</si>
  <si>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</si>
  <si>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</si>
  <si>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</si>
  <si>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</si>
  <si>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</si>
  <si>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</si>
  <si>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</si>
  <si>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</si>
  <si>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</si>
  <si>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</si>
  <si>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</si>
  <si>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</si>
  <si>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</si>
  <si>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</si>
  <si>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</si>
  <si>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</si>
  <si>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</si>
  <si>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</si>
  <si>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</si>
  <si>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</si>
  <si>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</si>
  <si>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</si>
  <si>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</si>
  <si>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</si>
  <si>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</si>
  <si>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</si>
  <si>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</si>
  <si>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</si>
  <si>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</si>
  <si>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</si>
  <si>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</si>
  <si>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</si>
  <si>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</si>
  <si>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</si>
  <si>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</si>
  <si>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</si>
  <si>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</si>
  <si>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</si>
  <si>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</si>
  <si>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</si>
  <si>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</si>
  <si>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</si>
  <si>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</si>
  <si>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</si>
  <si>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</si>
  <si>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</si>
  <si>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</si>
  <si>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</si>
  <si>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</si>
  <si>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</si>
  <si>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</si>
  <si>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</si>
  <si>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</si>
  <si>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</si>
  <si>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</si>
  <si>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</si>
  <si>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</si>
  <si>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</si>
  <si>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</si>
  <si>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</si>
  <si>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</si>
  <si>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</si>
  <si>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</si>
  <si>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</si>
  <si>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</si>
  <si>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</si>
  <si>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</si>
  <si>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</si>
  <si>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</si>
  <si>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</si>
  <si>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</si>
  <si>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</si>
  <si>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</si>
  <si>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</si>
  <si>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</si>
  <si>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</si>
  <si>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</si>
  <si>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</si>
  <si>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</si>
  <si>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</si>
  <si>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</si>
  <si>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</si>
  <si>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</si>
  <si>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</si>
  <si>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</si>
  <si>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</si>
  <si>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</si>
  <si>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</si>
  <si>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</si>
  <si>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</si>
  <si>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</si>
  <si>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</si>
  <si>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</si>
  <si>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</si>
  <si>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</si>
  <si>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</si>
  <si>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</si>
  <si>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</si>
  <si>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</si>
  <si>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</si>
  <si>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</si>
  <si>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</si>
  <si>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</si>
  <si>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</si>
  <si>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</si>
  <si>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</si>
  <si>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</si>
  <si>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</si>
  <si>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</si>
  <si>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</si>
  <si>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</si>
  <si>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</si>
  <si>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</si>
  <si>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</si>
  <si>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</si>
  <si>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</si>
  <si>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</si>
  <si>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</si>
  <si>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</si>
  <si>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</si>
  <si>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</si>
  <si>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</si>
  <si>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</si>
  <si>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</si>
  <si>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</si>
  <si>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</si>
  <si>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</si>
  <si>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</si>
  <si>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</si>
  <si>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</si>
  <si>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</si>
  <si>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</si>
  <si>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</si>
  <si>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</si>
  <si>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</si>
  <si>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</si>
  <si>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</si>
  <si>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</si>
  <si>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</si>
  <si>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</si>
  <si>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</si>
  <si>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</si>
  <si>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</si>
  <si>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</si>
  <si>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</si>
  <si>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</si>
  <si>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</si>
  <si>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</si>
  <si>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</si>
  <si>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</si>
  <si>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</si>
  <si>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</si>
  <si>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</si>
  <si>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</si>
  <si>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</si>
  <si>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</si>
  <si>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</si>
  <si>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</si>
  <si>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</si>
  <si>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</si>
  <si>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</si>
  <si>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</si>
  <si>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</si>
  <si>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</si>
  <si>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</si>
  <si>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</si>
  <si>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</si>
  <si>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</si>
  <si>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</si>
  <si>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</si>
  <si>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</si>
  <si>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</si>
  <si>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</si>
  <si>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</si>
  <si>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</si>
  <si>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</si>
  <si>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</si>
  <si>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</si>
  <si>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</si>
  <si>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</si>
  <si>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</si>
  <si>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</si>
  <si>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</si>
  <si>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</si>
  <si>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</si>
  <si>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</si>
  <si>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</si>
  <si>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</si>
  <si>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</si>
  <si>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</si>
  <si>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</si>
  <si>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</si>
  <si>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</si>
  <si>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</si>
  <si>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</si>
  <si>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</si>
  <si>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</si>
  <si>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</si>
  <si>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</si>
  <si>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</si>
  <si>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</si>
  <si>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</si>
  <si>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</si>
  <si>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</si>
  <si>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</si>
  <si>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</si>
  <si>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</si>
  <si>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</si>
  <si>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</si>
  <si>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</si>
  <si>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</si>
  <si>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</si>
  <si>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</si>
  <si>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</si>
  <si>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</si>
  <si>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</si>
  <si>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</si>
  <si>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</si>
  <si>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</si>
  <si>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</si>
  <si>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</si>
  <si>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</si>
  <si>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</si>
  <si>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</si>
  <si>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</si>
  <si>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</si>
  <si>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</si>
  <si>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</si>
  <si>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</si>
  <si>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</si>
  <si>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</si>
  <si>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</si>
  <si>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</si>
  <si>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</si>
  <si>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</si>
  <si>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</si>
  <si>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</si>
  <si>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</si>
  <si>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</si>
  <si>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</si>
  <si>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</si>
  <si>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</si>
  <si>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</si>
  <si>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</si>
  <si>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</si>
  <si>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</si>
  <si>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</si>
  <si>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</si>
  <si>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</si>
  <si>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</si>
  <si>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</si>
  <si>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</si>
  <si>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</si>
  <si>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</si>
  <si>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</si>
  <si>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</si>
  <si>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</si>
  <si>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</si>
  <si>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</si>
  <si>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</si>
  <si>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</si>
  <si>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</si>
  <si>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</si>
  <si>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</si>
  <si>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</si>
  <si>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</si>
  <si>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</si>
  <si>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</si>
  <si>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</si>
  <si>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</si>
  <si>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</si>
  <si>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</si>
  <si>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</si>
  <si>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</si>
  <si>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</si>
  <si>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</si>
  <si>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</si>
  <si>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</si>
  <si>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</si>
  <si>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</si>
  <si>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</si>
  <si>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</si>
  <si>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</si>
  <si>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</si>
  <si>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</si>
  <si>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</si>
  <si>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</si>
  <si>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</si>
  <si>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</si>
  <si>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</si>
  <si>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</si>
  <si>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</si>
  <si>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</si>
  <si>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</si>
  <si>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</si>
  <si>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</si>
  <si>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</si>
  <si>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</si>
  <si>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</si>
  <si>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</si>
  <si>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</si>
  <si>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</si>
  <si>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</si>
  <si>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</si>
  <si>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</si>
  <si>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</si>
  <si>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</si>
  <si>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</si>
  <si>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</si>
  <si>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</si>
  <si>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</si>
  <si>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</si>
  <si>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</si>
  <si>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</si>
  <si>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</si>
  <si>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</si>
  <si>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</si>
  <si>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</si>
  <si>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</si>
  <si>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</si>
  <si>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</si>
  <si>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</si>
  <si>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</si>
  <si>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</si>
  <si>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</si>
  <si>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</si>
  <si>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</si>
  <si>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</si>
  <si>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</si>
  <si>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</si>
  <si>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</si>
  <si>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</si>
  <si>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</si>
  <si>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</si>
  <si>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</si>
  <si>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</si>
  <si>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</si>
  <si>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</si>
  <si>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</si>
  <si>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</si>
  <si>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</si>
  <si>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</si>
  <si>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</si>
  <si>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</si>
  <si>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</si>
  <si>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</si>
  <si>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</si>
  <si>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</si>
  <si>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</si>
  <si>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</si>
  <si>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</si>
  <si>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</si>
  <si>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</si>
  <si>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</si>
  <si>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</si>
  <si>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</si>
  <si>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</si>
  <si>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</si>
  <si>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</si>
  <si>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</si>
  <si>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</si>
  <si>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</si>
  <si>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</si>
  <si>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</si>
  <si>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</si>
  <si>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</si>
  <si>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</si>
  <si>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</si>
  <si>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</si>
  <si>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</si>
  <si>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</si>
  <si>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</si>
  <si>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</si>
  <si>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</si>
  <si>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</si>
  <si>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</si>
  <si>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</si>
  <si>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</si>
  <si>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</si>
  <si>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</si>
  <si>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</si>
  <si>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</si>
  <si>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</si>
  <si>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</si>
  <si>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</si>
  <si>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</si>
  <si>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</si>
  <si>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</si>
  <si>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</si>
  <si>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</si>
  <si>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</si>
  <si>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</si>
  <si>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</si>
  <si>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</si>
  <si>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</si>
  <si>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</si>
  <si>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</si>
  <si>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</si>
  <si>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</si>
  <si>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</si>
  <si>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</si>
  <si>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</si>
  <si>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</si>
  <si>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</si>
  <si>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</si>
  <si>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</si>
  <si>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</si>
  <si>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</si>
  <si>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</si>
  <si>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</si>
  <si>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</si>
  <si>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</si>
  <si>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</si>
  <si>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</si>
  <si>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</si>
  <si>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</si>
  <si>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</si>
  <si>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</si>
  <si>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</si>
  <si>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</si>
  <si>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</si>
  <si>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</si>
  <si>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</si>
  <si>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</si>
  <si>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</si>
  <si>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</si>
  <si>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</si>
  <si>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</si>
  <si>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</si>
  <si>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</si>
  <si>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</si>
  <si>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</si>
  <si>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</si>
  <si>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</si>
  <si>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</si>
  <si>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</si>
  <si>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</si>
  <si>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</si>
  <si>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</si>
  <si>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</si>
  <si>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</si>
  <si>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</si>
  <si>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</si>
  <si>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</si>
  <si>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</si>
  <si>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</si>
  <si>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</si>
  <si>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</si>
  <si>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</si>
  <si>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</si>
  <si>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</si>
  <si>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</si>
  <si>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</si>
  <si>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</si>
  <si>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</si>
  <si>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</si>
  <si>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</si>
  <si>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</si>
  <si>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</si>
  <si>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</si>
  <si>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</si>
  <si>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</si>
  <si>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</si>
  <si>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</si>
  <si>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</si>
  <si>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</si>
  <si>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</si>
  <si>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</si>
  <si>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</si>
  <si>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</si>
  <si>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</si>
  <si>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</si>
  <si>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</si>
  <si>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</si>
  <si>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</si>
  <si>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</si>
  <si>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</si>
  <si>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</si>
  <si>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</si>
  <si>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</si>
  <si>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</si>
  <si>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</si>
  <si>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</si>
  <si>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</si>
  <si>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</si>
  <si>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</si>
  <si>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</si>
  <si>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</si>
  <si>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</si>
  <si>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</si>
  <si>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</si>
  <si>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</si>
  <si>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</si>
  <si>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</si>
  <si>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</si>
  <si>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</si>
  <si>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</si>
  <si>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</si>
  <si>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</si>
  <si>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</si>
  <si>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</si>
  <si>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</si>
  <si>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</si>
  <si>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</si>
  <si>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</si>
  <si>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</si>
  <si>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</si>
  <si>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</si>
  <si>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</si>
  <si>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</si>
  <si>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</si>
  <si>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</si>
  <si>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</si>
  <si>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</si>
  <si>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</si>
  <si>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</si>
  <si>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</si>
  <si>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</si>
  <si>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</si>
  <si>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</si>
  <si>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</si>
  <si>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</si>
  <si>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</si>
  <si>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</si>
  <si>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</si>
  <si>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</si>
  <si>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</si>
  <si>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</si>
  <si>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</si>
  <si>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</si>
  <si>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</si>
  <si>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</si>
  <si>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</si>
  <si>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</si>
  <si>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</si>
  <si>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</si>
  <si>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</si>
  <si>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</si>
  <si>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</si>
  <si>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</si>
  <si>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</si>
  <si>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</si>
  <si>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</si>
  <si>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</si>
  <si>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</si>
  <si>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</si>
  <si>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</si>
  <si>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</si>
  <si>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</si>
  <si>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</si>
  <si>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</si>
  <si>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</si>
  <si>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</si>
  <si>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</si>
  <si>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</si>
  <si>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</si>
  <si>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</si>
  <si>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</si>
  <si>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</si>
  <si>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</si>
  <si>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</si>
  <si>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</si>
  <si>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</si>
  <si>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</si>
  <si>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</si>
  <si>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</si>
  <si>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</si>
  <si>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</si>
  <si>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</si>
  <si>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</si>
  <si>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</si>
  <si>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</si>
  <si>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</si>
  <si>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</si>
  <si>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</si>
  <si>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</si>
  <si>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</si>
  <si>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</si>
  <si>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</si>
  <si>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</si>
  <si>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</si>
  <si>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</si>
  <si>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</si>
  <si>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</si>
  <si>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</si>
  <si>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</si>
  <si>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</si>
  <si>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</si>
  <si>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</si>
  <si>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</si>
  <si>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</si>
  <si>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</si>
  <si>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</si>
  <si>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</si>
  <si>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</si>
  <si>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</si>
  <si>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</si>
  <si>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</si>
  <si>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</si>
  <si>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</si>
  <si>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</si>
  <si>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</si>
  <si>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</si>
  <si>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</si>
  <si>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</si>
  <si>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</si>
  <si>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</si>
  <si>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</si>
  <si>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</si>
  <si>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</si>
  <si>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</si>
  <si>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</si>
  <si>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</si>
  <si>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</si>
  <si>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</si>
  <si>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</si>
  <si>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</si>
  <si>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</si>
  <si>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</si>
  <si>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</si>
  <si>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</si>
  <si>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</si>
  <si>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</si>
  <si>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</si>
  <si>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</si>
  <si>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</si>
  <si>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</si>
  <si>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</si>
  <si>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</si>
  <si>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</si>
  <si>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</si>
  <si>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</si>
  <si>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</si>
  <si>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</si>
  <si>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</si>
  <si>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</si>
  <si>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</si>
  <si>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</si>
  <si>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</si>
  <si>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</si>
  <si>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</si>
  <si>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</si>
  <si>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</si>
  <si>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</si>
  <si>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</si>
  <si>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</si>
  <si>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</si>
  <si>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</si>
  <si>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</si>
  <si>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</si>
  <si>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</si>
  <si>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</si>
  <si>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</si>
  <si>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</si>
  <si>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</si>
  <si>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</si>
  <si>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</si>
  <si>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</si>
  <si>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</si>
  <si>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</si>
  <si>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</si>
  <si>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</si>
  <si>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</si>
  <si>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</si>
  <si>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</si>
  <si>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</si>
  <si>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</si>
  <si>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</si>
  <si>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</si>
  <si>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</si>
  <si>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</si>
  <si>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</si>
  <si>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</si>
  <si>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</si>
  <si>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</si>
  <si>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</si>
  <si>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</si>
  <si>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</si>
  <si>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</si>
  <si>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</si>
  <si>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</si>
  <si>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</si>
  <si>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</si>
  <si>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</si>
  <si>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</si>
  <si>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</si>
  <si>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</si>
  <si>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</si>
  <si>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</si>
  <si>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</si>
  <si>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</si>
  <si>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</si>
  <si>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</si>
  <si>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</si>
  <si>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</si>
  <si>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</si>
  <si>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</si>
  <si>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</si>
  <si>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</si>
  <si>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</si>
  <si>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</si>
  <si>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</si>
  <si>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</si>
  <si>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</si>
  <si>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</si>
  <si>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</si>
  <si>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</si>
  <si>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</si>
  <si>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</si>
  <si>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</si>
  <si>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</si>
  <si>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</si>
  <si>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</si>
  <si>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</si>
  <si>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</si>
  <si>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</si>
  <si>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</si>
  <si>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</si>
  <si>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</si>
  <si>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</si>
  <si>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</si>
  <si>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</si>
  <si>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</si>
  <si>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</si>
  <si>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</si>
  <si>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</si>
  <si>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</si>
  <si>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</si>
  <si>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</si>
  <si>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</si>
  <si>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</si>
  <si>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</si>
  <si>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</si>
  <si>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</si>
  <si>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</si>
  <si>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</si>
  <si>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</si>
  <si>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</si>
  <si>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</si>
  <si>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</si>
  <si>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</si>
  <si>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</si>
  <si>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</si>
  <si>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</si>
  <si>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</si>
  <si>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</si>
  <si>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</si>
  <si>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</si>
  <si>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</si>
  <si>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</si>
  <si>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</si>
  <si>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</si>
  <si>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</si>
  <si>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</si>
  <si>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</si>
  <si>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</si>
  <si>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</si>
  <si>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</si>
  <si>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</si>
  <si>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</si>
  <si>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</si>
  <si>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</si>
  <si>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</si>
  <si>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</si>
  <si>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</si>
  <si>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</si>
  <si>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</si>
  <si>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</si>
  <si>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</si>
  <si>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</si>
  <si>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</si>
  <si>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</si>
  <si>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</si>
  <si>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</si>
  <si>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</si>
  <si>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</si>
  <si>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</si>
  <si>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</si>
  <si>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</si>
  <si>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</si>
  <si>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</si>
  <si>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</si>
  <si>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</si>
  <si>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</si>
  <si>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</si>
  <si>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</si>
  <si>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</si>
  <si>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</si>
  <si>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</si>
  <si>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</si>
  <si>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</si>
  <si>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</si>
  <si>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</si>
  <si>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</si>
  <si>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</si>
  <si>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</si>
  <si>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</si>
  <si>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</si>
  <si>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</si>
  <si>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</si>
  <si>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</si>
  <si>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</si>
  <si>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</si>
  <si>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</si>
  <si>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</si>
  <si>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</si>
  <si>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</si>
  <si>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</si>
  <si>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</si>
  <si>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</si>
  <si>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</si>
  <si>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</si>
  <si>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</si>
  <si>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</si>
  <si>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</si>
  <si>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</si>
  <si>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</si>
  <si>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</si>
  <si>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</si>
  <si>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</si>
  <si>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</si>
  <si>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</si>
  <si>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</si>
  <si>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</si>
  <si>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</si>
  <si>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</si>
  <si>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</si>
  <si>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</si>
  <si>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</si>
  <si>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</si>
  <si>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</si>
  <si>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</si>
  <si>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</si>
  <si>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</si>
  <si>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</si>
  <si>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</si>
  <si>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</si>
  <si>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</si>
  <si>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</si>
  <si>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</si>
  <si>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</si>
  <si>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</si>
  <si>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</si>
  <si>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</si>
  <si>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</si>
  <si>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</si>
  <si>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</si>
  <si>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</si>
  <si>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</si>
  <si>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</si>
  <si>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</si>
  <si>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</si>
  <si>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</si>
  <si>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</si>
  <si>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</si>
  <si>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</si>
  <si>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</si>
  <si>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</si>
  <si>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</si>
  <si>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</si>
  <si>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</si>
  <si>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</si>
  <si>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</si>
  <si>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</si>
  <si>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</si>
  <si>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</si>
  <si>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</si>
  <si>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</si>
  <si>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</si>
  <si>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</si>
  <si>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</si>
  <si>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</si>
  <si>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</si>
  <si>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</si>
  <si>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</si>
  <si>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</si>
  <si>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</si>
  <si>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</si>
  <si>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</si>
  <si>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</si>
  <si>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</si>
  <si>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</si>
  <si>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</si>
  <si>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</si>
  <si>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</si>
  <si>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</si>
  <si>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</si>
  <si>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</si>
  <si>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</si>
  <si>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</si>
  <si>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</si>
  <si>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</si>
  <si>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</si>
  <si>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</si>
  <si>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</si>
  <si>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</si>
  <si>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</si>
  <si>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</si>
  <si>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</si>
  <si>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</si>
  <si>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</si>
  <si>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</si>
  <si>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</si>
  <si>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</si>
  <si>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</si>
  <si>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</si>
  <si>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</si>
  <si>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</si>
  <si>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</si>
  <si>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</si>
  <si>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</si>
  <si>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</si>
  <si>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</si>
  <si>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</si>
  <si>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</si>
  <si>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</si>
  <si>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</si>
  <si>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</si>
  <si>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</si>
  <si>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</si>
  <si>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</si>
  <si>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</si>
  <si>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</si>
  <si>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</si>
  <si>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</si>
  <si>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</si>
  <si>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</si>
  <si>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</si>
  <si>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</si>
  <si>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</si>
  <si>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</si>
  <si>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</si>
  <si>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</si>
  <si>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</si>
  <si>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</si>
  <si>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</si>
  <si>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</si>
  <si>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</si>
  <si>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</si>
  <si>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</si>
  <si>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</si>
  <si>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</si>
  <si>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</si>
  <si>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</si>
  <si>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</si>
  <si>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</si>
  <si>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</si>
  <si>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</si>
  <si>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</si>
  <si>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</si>
  <si>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</si>
  <si>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</si>
  <si>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</si>
  <si>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</si>
  <si>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</si>
  <si>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</si>
  <si>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</si>
  <si>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</si>
  <si>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</si>
  <si>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</si>
  <si>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</si>
  <si>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</si>
  <si>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</si>
  <si>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</si>
  <si>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</si>
  <si>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</si>
  <si>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</si>
  <si>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</si>
  <si>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</si>
  <si>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</si>
  <si>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</si>
  <si>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</si>
  <si>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</si>
  <si>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</si>
  <si>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</si>
  <si>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</si>
  <si>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</si>
  <si>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</si>
  <si>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</si>
  <si>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</si>
  <si>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</si>
  <si>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</si>
  <si>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</si>
  <si>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</si>
  <si>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</si>
  <si>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</si>
  <si>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</si>
  <si>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</si>
  <si>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</si>
  <si>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</si>
  <si>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</si>
  <si>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</si>
  <si>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</si>
  <si>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</si>
  <si>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</si>
  <si>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</si>
  <si>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</si>
  <si>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</si>
  <si>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</si>
  <si>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</si>
  <si>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</si>
  <si>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</si>
  <si>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</si>
  <si>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</si>
  <si>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</si>
  <si>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</si>
  <si>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</si>
  <si>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</si>
  <si>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</si>
  <si>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</si>
  <si>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</si>
  <si>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</si>
  <si>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</si>
  <si>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</si>
  <si>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</si>
  <si>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</si>
  <si>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</si>
  <si>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</si>
  <si>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</si>
  <si>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</si>
  <si>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</si>
  <si>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</si>
  <si>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</si>
  <si>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</si>
  <si>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</si>
  <si>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</si>
  <si>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</si>
  <si>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</si>
  <si>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</si>
  <si>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</si>
  <si>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</si>
  <si>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</si>
  <si>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</si>
  <si>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</si>
  <si>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</si>
  <si>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</si>
  <si>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</si>
  <si>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</si>
  <si>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</si>
  <si>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</si>
  <si>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</si>
  <si>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</si>
  <si>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</si>
  <si>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</si>
  <si>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</si>
  <si>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</si>
  <si>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</si>
  <si>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</si>
  <si>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</si>
  <si>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</si>
  <si>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</si>
  <si>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</si>
  <si>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</si>
  <si>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</si>
  <si>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</si>
  <si>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</si>
  <si>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</si>
  <si>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</si>
  <si>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</si>
  <si>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</si>
  <si>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</si>
  <si>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</si>
  <si>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</si>
  <si>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</si>
  <si>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</si>
  <si>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</si>
  <si>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</si>
  <si>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</si>
  <si>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</si>
  <si>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</si>
  <si>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</si>
  <si>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</si>
  <si>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</si>
  <si>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</si>
  <si>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</si>
  <si>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</si>
  <si>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</si>
  <si>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</si>
  <si>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</si>
  <si>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</si>
  <si>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</si>
  <si>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</si>
  <si>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</si>
  <si>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</si>
  <si>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</si>
  <si>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</si>
  <si>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</si>
  <si>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</si>
  <si>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</si>
  <si>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</si>
  <si>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</si>
  <si>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</si>
  <si>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</si>
  <si>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</si>
  <si>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</si>
  <si>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</si>
  <si>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</si>
  <si>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</si>
  <si>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</si>
  <si>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</si>
  <si>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</si>
  <si>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</si>
  <si>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</si>
  <si>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</si>
  <si>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</si>
  <si>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</si>
  <si>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</si>
  <si>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</si>
  <si>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</si>
  <si>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</si>
  <si>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</si>
  <si>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</si>
  <si>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</si>
  <si>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</si>
  <si>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</si>
  <si>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</si>
  <si>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</si>
  <si>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</si>
  <si>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</si>
  <si>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</si>
  <si>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</si>
  <si>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</si>
  <si>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</si>
  <si>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</si>
  <si>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</si>
  <si>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</si>
  <si>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</si>
  <si>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</si>
  <si>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</si>
  <si>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</si>
  <si>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</si>
  <si>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</si>
  <si>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</si>
  <si>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</si>
  <si>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</si>
  <si>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</si>
  <si>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</si>
  <si>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</si>
  <si>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</si>
  <si>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</si>
  <si>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</si>
  <si>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</si>
  <si>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</si>
  <si>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</si>
  <si>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</si>
  <si>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</si>
  <si>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</si>
  <si>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</si>
  <si>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</si>
  <si>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</si>
  <si>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</si>
  <si>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</si>
  <si>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</si>
  <si>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</si>
  <si>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</si>
  <si>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</si>
  <si>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</si>
  <si>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</si>
  <si>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</si>
  <si>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</si>
  <si>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</si>
  <si>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</si>
  <si>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</si>
  <si>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</si>
  <si>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</si>
  <si>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</si>
  <si>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</si>
  <si>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</si>
  <si>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</si>
  <si>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</si>
  <si>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</si>
  <si>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</si>
  <si>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</si>
  <si>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</si>
  <si>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</si>
  <si>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</si>
  <si>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</si>
  <si>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</si>
  <si>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</si>
  <si>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</si>
  <si>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</si>
  <si>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</si>
  <si>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</si>
  <si>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</si>
  <si>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</si>
  <si>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</si>
  <si>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</si>
  <si>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</si>
  <si>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</si>
  <si>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</si>
  <si>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</si>
  <si>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</si>
  <si>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</si>
  <si>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</si>
  <si>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</si>
  <si>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</si>
  <si>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</si>
  <si>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</si>
  <si>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</si>
  <si>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</si>
  <si>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</si>
  <si>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</si>
  <si>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</si>
  <si>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</si>
  <si>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</si>
  <si>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</si>
  <si>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</si>
  <si>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</si>
  <si>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</si>
  <si>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</si>
  <si>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</si>
  <si>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</si>
  <si>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</si>
  <si>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</si>
  <si>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</si>
  <si>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</si>
  <si>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</si>
  <si>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</si>
  <si>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</si>
  <si>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</si>
  <si>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</si>
  <si>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</si>
  <si>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</si>
  <si>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</si>
  <si>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</si>
  <si>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</si>
  <si>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</si>
  <si>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</si>
  <si>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</si>
  <si>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</si>
  <si>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</si>
  <si>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</si>
  <si>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</si>
  <si>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</si>
  <si>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</si>
  <si>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</si>
  <si>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</si>
  <si>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</si>
  <si>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</si>
  <si>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</si>
  <si>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</si>
  <si>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</si>
  <si>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</si>
  <si>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</si>
  <si>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</si>
  <si>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</si>
  <si>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</si>
  <si>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</si>
  <si>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</si>
  <si>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</si>
  <si>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</si>
  <si>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</si>
  <si>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</si>
  <si>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</si>
  <si>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</si>
  <si>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</si>
  <si>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</si>
  <si>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</si>
  <si>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</si>
  <si>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</si>
  <si>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</si>
  <si>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</si>
  <si>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</si>
  <si>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</si>
  <si>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</si>
  <si>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</si>
  <si>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</si>
  <si>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</si>
  <si>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</si>
  <si>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</si>
  <si>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</si>
  <si>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</si>
  <si>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</si>
  <si>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</si>
  <si>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</si>
  <si>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</si>
  <si>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</si>
  <si>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</si>
  <si>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</si>
  <si>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</si>
  <si>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</si>
  <si>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</si>
  <si>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</si>
  <si>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</si>
  <si>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</si>
  <si>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</si>
  <si>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</si>
  <si>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</si>
  <si>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</si>
  <si>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</si>
  <si>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</si>
  <si>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</si>
  <si>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</si>
  <si>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</si>
  <si>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</si>
  <si>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</si>
  <si>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</si>
  <si>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</si>
  <si>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</si>
  <si>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</si>
  <si>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</si>
  <si>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</si>
  <si>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</si>
  <si>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</si>
  <si>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</si>
  <si>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</si>
  <si>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</si>
  <si>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</si>
  <si>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</si>
  <si>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</si>
  <si>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</si>
  <si>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</si>
  <si>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</si>
  <si>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</si>
  <si>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</si>
  <si>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</si>
  <si>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</si>
  <si>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</si>
  <si>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</si>
  <si>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</si>
  <si>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</si>
  <si>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</si>
  <si>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</si>
  <si>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</si>
  <si>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</si>
  <si>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</si>
  <si>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</si>
  <si>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</si>
  <si>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</si>
  <si>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</si>
  <si>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</si>
  <si>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</si>
  <si>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</si>
  <si>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</si>
  <si>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</si>
  <si>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</si>
  <si>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</si>
  <si>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</si>
  <si>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</si>
  <si>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</si>
  <si>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</si>
  <si>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</si>
  <si>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</si>
  <si>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</si>
  <si>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</si>
  <si>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</si>
  <si>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</si>
  <si>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</si>
  <si>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</si>
  <si>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</si>
  <si>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</si>
  <si>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</si>
  <si>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</si>
  <si>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</si>
  <si>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</si>
  <si>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</si>
  <si>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</si>
  <si>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</si>
  <si>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</si>
  <si>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</si>
  <si>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</si>
  <si>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</si>
  <si>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</si>
  <si>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</si>
  <si>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</si>
  <si>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</si>
  <si>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</si>
  <si>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</si>
  <si>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</si>
  <si>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</si>
  <si>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</si>
  <si>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</si>
  <si>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</si>
  <si>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</si>
  <si>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</si>
  <si>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</si>
  <si>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</si>
  <si>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</si>
  <si>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</si>
  <si>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</si>
  <si>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</si>
  <si>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</si>
  <si>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</si>
  <si>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</si>
  <si>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</si>
  <si>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</si>
  <si>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</si>
  <si>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</si>
  <si>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</si>
  <si>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</si>
  <si>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</si>
  <si>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</si>
  <si>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</si>
  <si>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</si>
  <si>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</si>
  <si>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</si>
  <si>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</si>
  <si>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</si>
  <si>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</si>
  <si>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</si>
  <si>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</si>
  <si>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</si>
  <si>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</si>
  <si>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</si>
  <si>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</si>
  <si>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</si>
  <si>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</si>
  <si>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</si>
  <si>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</si>
  <si>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</si>
  <si>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</si>
  <si>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</si>
  <si>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</si>
  <si>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</si>
  <si>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</si>
  <si>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</si>
  <si>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</si>
  <si>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</si>
  <si>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</si>
  <si>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</si>
  <si>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</si>
  <si>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</si>
  <si>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</si>
  <si>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</si>
  <si>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</si>
  <si>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</si>
  <si>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</si>
  <si>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</si>
  <si>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</si>
  <si>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</si>
  <si>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</si>
  <si>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</si>
  <si>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</si>
  <si>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</si>
  <si>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</si>
  <si>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</si>
  <si>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</si>
  <si>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</si>
  <si>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</si>
  <si>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</si>
  <si>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</si>
  <si>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</si>
  <si>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</si>
  <si>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</si>
  <si>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</si>
  <si>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</si>
  <si>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</si>
  <si>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</si>
  <si>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</si>
  <si>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</si>
  <si>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</si>
  <si>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</si>
  <si>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</si>
  <si>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</si>
  <si>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</si>
  <si>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</si>
  <si>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</si>
  <si>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</si>
  <si>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</si>
  <si>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</si>
  <si>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</si>
  <si>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</si>
  <si>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</si>
  <si>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</si>
  <si>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</si>
  <si>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</si>
  <si>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</si>
  <si>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</si>
  <si>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</si>
  <si>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</si>
  <si>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</si>
  <si>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</si>
  <si>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</si>
  <si>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</si>
  <si>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</si>
  <si>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</si>
  <si>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</si>
  <si>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</si>
  <si>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</si>
  <si>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</si>
  <si>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</si>
  <si>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</si>
  <si>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</si>
  <si>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</si>
  <si>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</si>
  <si>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</si>
  <si>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</si>
  <si>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</si>
  <si>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</si>
  <si>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</si>
  <si>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</si>
  <si>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</si>
  <si>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</si>
  <si>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</si>
  <si>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</si>
  <si>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</si>
  <si>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</si>
  <si>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</si>
  <si>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</si>
  <si>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</si>
  <si>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</si>
  <si>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</si>
  <si>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</si>
  <si>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</si>
  <si>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</si>
  <si>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</si>
  <si>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</si>
  <si>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</si>
  <si>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</si>
  <si>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</si>
  <si>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</si>
  <si>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</si>
  <si>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</si>
  <si>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</si>
  <si>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</si>
  <si>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</si>
  <si>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</si>
  <si>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</si>
  <si>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</si>
  <si>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</si>
  <si>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</si>
  <si>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</si>
  <si>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</si>
  <si>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</si>
  <si>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</si>
  <si>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</si>
  <si>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</si>
  <si>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</si>
  <si>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</si>
  <si>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</si>
  <si>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</si>
  <si>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</si>
  <si>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</si>
  <si>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</si>
  <si>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</si>
  <si>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</si>
  <si>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</si>
  <si>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</si>
  <si>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</si>
  <si>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</si>
  <si>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</si>
  <si>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</si>
  <si>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</si>
  <si>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</si>
  <si>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</si>
  <si>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</si>
  <si>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</si>
  <si>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</si>
  <si>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</si>
  <si>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</si>
  <si>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</si>
  <si>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</si>
  <si>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</si>
  <si>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</si>
  <si>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</si>
  <si>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</si>
  <si>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</si>
  <si>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</si>
  <si>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</si>
  <si>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</si>
  <si>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</si>
  <si>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</si>
  <si>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</si>
  <si>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</si>
  <si>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</si>
  <si>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</si>
  <si>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</si>
  <si>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</si>
  <si>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</si>
  <si>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</si>
  <si>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</si>
  <si>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</si>
  <si>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</si>
  <si>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</si>
  <si>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</si>
  <si>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</si>
  <si>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</si>
  <si>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</si>
  <si>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</si>
  <si>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</si>
  <si>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</si>
  <si>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</si>
  <si>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</si>
  <si>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</si>
  <si>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</si>
  <si>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</si>
  <si>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</si>
  <si>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</si>
  <si>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</si>
  <si>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</si>
  <si>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</si>
  <si>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</si>
  <si>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</si>
  <si>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</si>
  <si>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</si>
  <si>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</si>
  <si>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</si>
  <si>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</si>
  <si>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</si>
  <si>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</si>
  <si>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</si>
  <si>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</si>
  <si>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</si>
  <si>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</si>
  <si>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</si>
  <si>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</si>
  <si>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</si>
  <si>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</si>
  <si>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</si>
  <si>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</si>
  <si>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</si>
  <si>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</si>
  <si>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</si>
  <si>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</si>
  <si>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</si>
  <si>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</si>
  <si>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</si>
  <si>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</si>
  <si>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</si>
  <si>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</si>
  <si>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</si>
  <si>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</si>
  <si>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</si>
  <si>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</si>
  <si>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</si>
  <si>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</si>
  <si>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</si>
  <si>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</si>
  <si>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</si>
  <si>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</si>
  <si>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</si>
  <si>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</si>
  <si>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</si>
  <si>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</si>
  <si>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</si>
  <si>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</si>
  <si>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</si>
  <si>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</si>
  <si>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</si>
  <si>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</si>
  <si>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</si>
  <si>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</si>
  <si>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</si>
  <si>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</si>
  <si>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</si>
  <si>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</si>
  <si>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</si>
  <si>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</si>
  <si>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</si>
  <si>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</si>
  <si>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</si>
  <si>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</si>
  <si>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</si>
  <si>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</si>
  <si>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</si>
  <si>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</si>
  <si>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</si>
  <si>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</si>
  <si>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</si>
  <si>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</si>
  <si>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</si>
  <si>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</si>
  <si>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</si>
  <si>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</si>
  <si>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</si>
  <si>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</si>
  <si>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</si>
  <si>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</si>
  <si>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</si>
  <si>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</si>
  <si>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</si>
  <si>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</si>
  <si>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</si>
  <si>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</si>
  <si>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</si>
  <si>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</si>
  <si>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</si>
  <si>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</si>
  <si>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</si>
  <si>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</si>
  <si>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</si>
  <si>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</si>
  <si>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</si>
  <si>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</si>
  <si>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</si>
  <si>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</si>
  <si>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</si>
  <si>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</si>
  <si>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</si>
  <si>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</si>
  <si>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</si>
  <si>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</si>
  <si>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</si>
  <si>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</si>
  <si>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</si>
  <si>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</si>
  <si>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</si>
  <si>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</si>
  <si>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</si>
  <si>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</si>
  <si>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</si>
  <si>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</si>
  <si>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</si>
  <si>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</si>
  <si>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</si>
  <si>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</si>
  <si>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</si>
  <si>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</si>
  <si>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</si>
  <si>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</si>
  <si>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</si>
  <si>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</si>
  <si>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</si>
  <si>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</si>
  <si>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</si>
  <si>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</si>
  <si>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</si>
  <si>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</si>
  <si>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</si>
  <si>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</si>
  <si>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</si>
  <si>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</si>
  <si>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</si>
  <si>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</si>
  <si>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</si>
  <si>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</si>
  <si>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</si>
  <si>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</si>
  <si>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</si>
  <si>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</si>
  <si>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</si>
  <si>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</si>
  <si>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</si>
  <si>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</si>
  <si>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</si>
  <si>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</si>
  <si>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</si>
  <si>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</si>
  <si>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</si>
  <si>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</si>
  <si>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</si>
  <si>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</si>
  <si>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</si>
  <si>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</si>
  <si>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</si>
  <si>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</si>
  <si>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</si>
  <si>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</si>
  <si>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</si>
  <si>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</si>
  <si>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</si>
  <si>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</si>
  <si>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</si>
  <si>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</si>
  <si>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</si>
  <si>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</si>
  <si>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</si>
  <si>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</si>
  <si>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</si>
  <si>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</si>
  <si>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</si>
  <si>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</si>
  <si>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</si>
  <si>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</si>
  <si>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</si>
  <si>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</si>
  <si>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</si>
  <si>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</si>
  <si>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</si>
  <si>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</si>
  <si>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</si>
  <si>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</si>
  <si>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</si>
  <si>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</si>
  <si>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</si>
  <si>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</si>
  <si>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</si>
  <si>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</si>
  <si>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</si>
  <si>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</si>
  <si>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</si>
  <si>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</si>
  <si>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</si>
  <si>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</si>
  <si>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</si>
  <si>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</si>
  <si>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</si>
  <si>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</si>
  <si>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</si>
  <si>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</si>
  <si>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</si>
  <si>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</si>
  <si>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</si>
  <si>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</si>
  <si>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</si>
  <si>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</si>
  <si>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</si>
  <si>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</si>
  <si>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</si>
  <si>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</si>
  <si>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</si>
  <si>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</si>
  <si>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</si>
  <si>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</si>
  <si>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</si>
  <si>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</si>
  <si>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</si>
  <si>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</si>
  <si>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</si>
  <si>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</si>
  <si>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</si>
  <si>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</si>
  <si>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</si>
  <si>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</si>
  <si>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</si>
  <si>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</si>
  <si>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</si>
  <si>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</si>
  <si>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</si>
  <si>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</si>
  <si>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</si>
  <si>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</si>
  <si>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</si>
  <si>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</si>
  <si>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</si>
  <si>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</si>
  <si>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</si>
  <si>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</si>
  <si>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</si>
  <si>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</si>
  <si>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</si>
  <si>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</si>
  <si>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</si>
  <si>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</si>
  <si>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</si>
  <si>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</si>
  <si>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</si>
  <si>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</si>
  <si>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</si>
  <si>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</si>
  <si>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</si>
  <si>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</si>
  <si>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</si>
  <si>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</si>
  <si>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</si>
  <si>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</si>
  <si>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</si>
  <si>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</si>
  <si>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</si>
  <si>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</si>
  <si>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</si>
  <si>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</si>
  <si>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</si>
  <si>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</si>
  <si>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</si>
  <si>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</si>
  <si>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</si>
  <si>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</si>
  <si>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</si>
  <si>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</si>
  <si>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</si>
  <si>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</si>
  <si>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</si>
  <si>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</si>
  <si>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</si>
  <si>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</si>
  <si>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</si>
  <si>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</si>
  <si>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</si>
  <si>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</si>
  <si>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</si>
  <si>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</si>
  <si>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</si>
  <si>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</si>
  <si>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</si>
  <si>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</si>
  <si>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</si>
  <si>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</si>
  <si>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</si>
  <si>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</si>
  <si>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</si>
  <si>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</si>
  <si>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</si>
  <si>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</si>
  <si>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</si>
  <si>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</si>
  <si>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</si>
  <si>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</si>
  <si>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</si>
  <si>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</si>
  <si>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</si>
  <si>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</si>
  <si>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</si>
  <si>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</si>
  <si>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</si>
  <si>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</si>
  <si>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</si>
  <si>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</si>
  <si>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</si>
  <si>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</si>
  <si>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</si>
  <si>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</si>
  <si>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</si>
  <si>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</si>
  <si>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</si>
  <si>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</si>
  <si>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</si>
  <si>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</si>
  <si>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</si>
  <si>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</si>
  <si>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</si>
  <si>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</si>
  <si>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</si>
  <si>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</si>
  <si>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</si>
  <si>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</si>
  <si>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</si>
  <si>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</si>
  <si>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</si>
  <si>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</si>
  <si>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</si>
  <si>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</si>
  <si>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</si>
  <si>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</si>
  <si>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</si>
  <si>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</si>
  <si>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</si>
  <si>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</si>
  <si>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</si>
  <si>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</si>
  <si>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</si>
  <si>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</si>
  <si>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</si>
  <si>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</si>
  <si>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</si>
  <si>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</si>
  <si>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</si>
  <si>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</si>
  <si>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</si>
  <si>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</si>
  <si>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</si>
  <si>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</si>
  <si>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</si>
  <si>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</si>
  <si>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</si>
  <si>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</si>
  <si>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</si>
  <si>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</si>
  <si>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</si>
  <si>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</si>
  <si>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</si>
  <si>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</si>
  <si>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</si>
  <si>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</si>
  <si>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</si>
  <si>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</si>
  <si>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</si>
  <si>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</si>
  <si>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</si>
  <si>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</si>
  <si>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</si>
  <si>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</si>
  <si>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</si>
  <si>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</si>
  <si>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</si>
  <si>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</si>
  <si>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</si>
  <si>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</si>
  <si>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</si>
  <si>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</si>
  <si>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</si>
  <si>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</si>
  <si>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</si>
  <si>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</si>
  <si>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</si>
  <si>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</si>
  <si>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</si>
  <si>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</si>
  <si>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</si>
  <si>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</si>
  <si>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</si>
  <si>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</si>
  <si>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</si>
  <si>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</si>
  <si>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</si>
  <si>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</si>
  <si>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</si>
  <si>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</si>
  <si>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</si>
  <si>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</si>
  <si>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</si>
  <si>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</si>
  <si>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</si>
  <si>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</si>
  <si>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</si>
  <si>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</si>
  <si>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</si>
  <si>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</si>
  <si>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</si>
  <si>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</si>
  <si>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</si>
  <si>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</si>
  <si>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</si>
  <si>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</si>
  <si>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</si>
  <si>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</si>
  <si>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</si>
  <si>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</si>
  <si>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</si>
  <si>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</si>
  <si>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</si>
  <si>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</si>
  <si>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</si>
  <si>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</si>
  <si>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</si>
  <si>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</si>
  <si>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</si>
  <si>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</si>
  <si>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</si>
  <si>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</si>
  <si>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</si>
  <si>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</si>
  <si>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</si>
  <si>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</si>
  <si>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</si>
  <si>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</si>
  <si>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</si>
  <si>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</si>
  <si>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</si>
  <si>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</si>
  <si>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</si>
  <si>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</si>
  <si>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</si>
  <si>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</si>
  <si>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</si>
  <si>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</si>
  <si>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</si>
  <si>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</si>
  <si>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</si>
  <si>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</si>
  <si>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</si>
  <si>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</si>
  <si>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</si>
  <si>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</si>
  <si>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</si>
  <si>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</si>
  <si>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</si>
  <si>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</si>
  <si>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</si>
  <si>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</si>
  <si>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</si>
  <si>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</si>
  <si>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</si>
  <si>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</si>
  <si>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</si>
  <si>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</si>
  <si>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</si>
  <si>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</si>
  <si>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</si>
  <si>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</si>
  <si>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</si>
  <si>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</si>
  <si>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</si>
  <si>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</si>
  <si>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</si>
  <si>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</si>
  <si>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</si>
  <si>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</si>
  <si>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</si>
  <si>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</si>
  <si>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</si>
  <si>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</si>
  <si>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</si>
  <si>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</si>
  <si>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</si>
  <si>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</si>
  <si>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</si>
  <si>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</si>
  <si>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</si>
  <si>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</si>
  <si>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</si>
  <si>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</si>
  <si>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</si>
  <si>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</si>
  <si>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</si>
  <si>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</si>
  <si>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</si>
  <si>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</si>
  <si>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</si>
  <si>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</si>
  <si>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</si>
  <si>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</si>
  <si>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</si>
  <si>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</si>
  <si>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</si>
  <si>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</si>
  <si>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</si>
  <si>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</si>
  <si>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</si>
  <si>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</si>
  <si>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</si>
  <si>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</si>
  <si>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</si>
  <si>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</si>
  <si>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</si>
  <si>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</si>
  <si>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</si>
  <si>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</si>
  <si>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</si>
  <si>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</si>
  <si>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</si>
  <si>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</si>
  <si>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</si>
  <si>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</si>
  <si>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</si>
  <si>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</si>
  <si>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</si>
  <si>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</si>
  <si>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</si>
  <si>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</si>
  <si>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</si>
  <si>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</si>
  <si>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</si>
  <si>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</si>
  <si>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</si>
  <si>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</si>
  <si>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</si>
  <si>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</si>
  <si>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</si>
  <si>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</si>
  <si>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</si>
  <si>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</si>
  <si>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</si>
  <si>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</si>
  <si>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</si>
  <si>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</si>
  <si>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</si>
  <si>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</si>
  <si>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</si>
  <si>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</si>
  <si>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</si>
  <si>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</si>
  <si>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</si>
  <si>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</si>
  <si>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</si>
  <si>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</si>
  <si>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</si>
  <si>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</si>
  <si>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</si>
  <si>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</si>
  <si>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</si>
  <si>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</si>
  <si>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</si>
  <si>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</si>
  <si>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</si>
  <si>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</si>
  <si>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</si>
  <si>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</si>
  <si>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</si>
  <si>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</si>
  <si>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</si>
  <si>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</si>
  <si>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</si>
  <si>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</si>
  <si>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</si>
  <si>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</si>
  <si>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</si>
  <si>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</si>
  <si>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</si>
  <si>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</si>
  <si>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</si>
  <si>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</si>
  <si>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</si>
  <si>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</si>
  <si>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</si>
  <si>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</si>
  <si>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</si>
  <si>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</si>
  <si>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</si>
  <si>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</si>
  <si>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</si>
  <si>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</si>
  <si>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</si>
  <si>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</si>
  <si>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</si>
  <si>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</si>
  <si>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</si>
  <si>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</si>
  <si>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</si>
  <si>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</si>
  <si>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</si>
  <si>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</si>
  <si>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</si>
  <si>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</si>
  <si>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</si>
  <si>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</si>
  <si>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</si>
  <si>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</si>
  <si>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</si>
  <si>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</si>
  <si>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</si>
  <si>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</si>
  <si>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</si>
  <si>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</si>
  <si>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</si>
  <si>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</si>
  <si>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</si>
  <si>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</si>
  <si>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</si>
  <si>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</si>
  <si>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</si>
  <si>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</si>
  <si>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</si>
  <si>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</si>
  <si>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</si>
  <si>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</si>
  <si>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</si>
  <si>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</si>
  <si>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</si>
  <si>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</si>
  <si>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</si>
  <si>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</si>
  <si>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</si>
  <si>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</si>
  <si>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</si>
  <si>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</si>
  <si>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</si>
  <si>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</si>
  <si>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</si>
  <si>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</si>
  <si>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</si>
  <si>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</si>
  <si>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</si>
  <si>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</si>
  <si>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</si>
  <si>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</si>
  <si>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</si>
  <si>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</si>
  <si>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</si>
  <si>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</si>
  <si>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</si>
  <si>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</si>
  <si>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</si>
  <si>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</si>
  <si>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</si>
  <si>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</si>
  <si>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</si>
  <si>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</si>
  <si>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</si>
  <si>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</si>
  <si>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</si>
  <si>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</si>
  <si>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</si>
  <si>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</si>
  <si>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</si>
  <si>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</si>
  <si>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</si>
  <si>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</si>
  <si>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</si>
  <si>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</si>
  <si>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</si>
  <si>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</si>
  <si>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</si>
  <si>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</si>
  <si>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</si>
  <si>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</si>
  <si>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</si>
  <si>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</si>
  <si>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</si>
  <si>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</si>
  <si>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</si>
  <si>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</si>
  <si>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</si>
  <si>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</si>
  <si>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</si>
  <si>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</si>
  <si>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</si>
  <si>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</si>
  <si>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</si>
  <si>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</si>
  <si>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</si>
  <si>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</si>
  <si>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</si>
  <si>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</si>
  <si>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</si>
  <si>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</si>
  <si>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</si>
  <si>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</si>
  <si>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</si>
  <si>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</si>
  <si>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</si>
  <si>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</si>
  <si>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</si>
  <si>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</si>
  <si>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</si>
  <si>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</si>
  <si>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</si>
  <si>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</si>
  <si>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</si>
  <si>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</si>
  <si>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</si>
  <si>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</si>
  <si>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</si>
  <si>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</si>
  <si>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</si>
  <si>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</si>
  <si>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</si>
  <si>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</si>
  <si>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</si>
  <si>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</si>
  <si>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</si>
  <si>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</si>
  <si>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</si>
  <si>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</si>
  <si>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</si>
  <si>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</si>
  <si>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</si>
  <si>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</si>
  <si>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</si>
  <si>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</si>
  <si>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</si>
  <si>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</si>
  <si>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</si>
  <si>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</si>
  <si>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</si>
  <si>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</si>
  <si>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</si>
  <si>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</si>
  <si>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</si>
  <si>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</si>
  <si>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</si>
  <si>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</si>
  <si>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</si>
  <si>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</si>
  <si>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</si>
  <si>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</si>
  <si>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</si>
  <si>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</si>
  <si>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</si>
  <si>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</si>
  <si>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</si>
  <si>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</si>
  <si>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</si>
  <si>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</si>
  <si>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</si>
  <si>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</si>
  <si>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</si>
  <si>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</si>
  <si>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</si>
  <si>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</si>
  <si>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</si>
  <si>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</si>
  <si>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</si>
  <si>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</si>
  <si>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</si>
  <si>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</si>
  <si>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</si>
  <si>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</si>
  <si>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</si>
  <si>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</si>
  <si>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</si>
  <si>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</si>
  <si>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</si>
  <si>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</si>
  <si>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</si>
  <si>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</si>
  <si>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</si>
  <si>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</si>
  <si>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</si>
  <si>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</si>
  <si>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</si>
  <si>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</si>
  <si>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</si>
  <si>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</si>
  <si>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</si>
  <si>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</si>
  <si>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</si>
  <si>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</si>
  <si>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</si>
  <si>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</si>
  <si>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</si>
  <si>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</si>
  <si>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</si>
  <si>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</si>
  <si>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</si>
  <si>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</si>
  <si>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</si>
  <si>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</si>
  <si>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</si>
  <si>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</si>
  <si>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</si>
  <si>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</si>
  <si>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</si>
  <si>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</si>
  <si>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</si>
  <si>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</si>
  <si>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</si>
  <si>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</si>
  <si>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</si>
  <si>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</si>
  <si>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</si>
  <si>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</si>
  <si>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</si>
  <si>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</si>
  <si>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</si>
  <si>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</si>
  <si>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</si>
  <si>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</si>
  <si>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</si>
  <si>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</si>
  <si>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</si>
  <si>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</si>
  <si>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</si>
  <si>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</si>
  <si>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</si>
  <si>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</si>
  <si>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</si>
  <si>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</si>
  <si>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</si>
  <si>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</si>
  <si>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</si>
  <si>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</si>
  <si>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</si>
  <si>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</si>
  <si>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</si>
  <si>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</si>
  <si>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</si>
  <si>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</si>
  <si>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</si>
  <si>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</si>
  <si>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</si>
  <si>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</si>
  <si>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</si>
  <si>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</si>
  <si>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</si>
  <si>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</si>
  <si>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</si>
  <si>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</si>
  <si>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</si>
  <si>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</si>
  <si>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</si>
  <si>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</si>
  <si>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</si>
  <si>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</si>
  <si>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</si>
  <si>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</si>
  <si>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</si>
  <si>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</si>
  <si>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</si>
  <si>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</si>
  <si>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</si>
  <si>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</si>
  <si>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</si>
  <si>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</si>
  <si>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</si>
  <si>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</si>
  <si>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</si>
  <si>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</si>
  <si>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</si>
  <si>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</si>
  <si>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</si>
  <si>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</si>
  <si>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</si>
  <si>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</si>
  <si>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</si>
  <si>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</si>
  <si>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</si>
  <si>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</si>
  <si>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</si>
  <si>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</si>
  <si>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</si>
  <si>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</si>
  <si>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</si>
  <si>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</si>
  <si>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</si>
  <si>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</si>
  <si>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</si>
  <si>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</si>
  <si>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</si>
  <si>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</si>
  <si>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</si>
  <si>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</si>
  <si>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</si>
  <si>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</si>
  <si>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</si>
  <si>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</si>
  <si>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</si>
  <si>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</si>
  <si>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</si>
  <si>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</si>
  <si>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</si>
  <si>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</si>
  <si>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</si>
  <si>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</si>
  <si>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</si>
  <si>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</si>
  <si>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</si>
  <si>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</si>
  <si>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</si>
  <si>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</si>
  <si>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</si>
  <si>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</si>
  <si>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</si>
  <si>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</si>
  <si>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</si>
  <si>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</si>
  <si>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</si>
  <si>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</si>
  <si>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</si>
  <si>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</si>
  <si>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</si>
  <si>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</si>
  <si>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</si>
  <si>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</si>
  <si>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</si>
  <si>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</si>
  <si>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</si>
  <si>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</si>
  <si>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</si>
  <si>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</si>
  <si>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</si>
  <si>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</si>
  <si>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</si>
  <si>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</si>
  <si>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</si>
  <si>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</si>
  <si>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</si>
  <si>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</si>
  <si>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</si>
  <si>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</si>
  <si>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</si>
  <si>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</si>
  <si>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</si>
  <si>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</si>
  <si>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</si>
  <si>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</si>
  <si>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</si>
  <si>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</si>
  <si>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</si>
  <si>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</si>
  <si>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</si>
  <si>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</si>
  <si>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</si>
  <si>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</si>
  <si>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</si>
  <si>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</si>
  <si>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</si>
  <si>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</si>
  <si>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</si>
  <si>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</si>
  <si>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</si>
  <si>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</si>
  <si>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</si>
  <si>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</si>
  <si>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</si>
  <si>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</si>
  <si>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</si>
  <si>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</si>
  <si>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</si>
  <si>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</si>
  <si>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</si>
  <si>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</si>
  <si>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</si>
  <si>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</si>
  <si>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</si>
  <si>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</si>
  <si>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</si>
  <si>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</si>
  <si>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</si>
  <si>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</si>
  <si>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</si>
  <si>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</si>
  <si>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</si>
  <si>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</si>
  <si>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</si>
  <si>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</si>
  <si>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</si>
  <si>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</si>
  <si>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</si>
  <si>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</si>
  <si>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</si>
  <si>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</si>
  <si>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</si>
  <si>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</si>
  <si>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</si>
  <si>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</si>
  <si>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</si>
  <si>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</si>
  <si>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</si>
  <si>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</si>
  <si>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</si>
  <si>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</si>
  <si>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</si>
  <si>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</si>
  <si>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</si>
  <si>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</si>
  <si>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</si>
  <si>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</si>
  <si>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</si>
  <si>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</si>
  <si>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</si>
  <si>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</si>
  <si>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</si>
  <si>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</si>
  <si>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</si>
  <si>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</si>
  <si>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</si>
  <si>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</si>
  <si>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</si>
  <si>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</si>
  <si>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</si>
  <si>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</si>
  <si>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</si>
  <si>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</si>
  <si>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</si>
  <si>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</si>
  <si>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</si>
  <si>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</si>
  <si>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</si>
  <si>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</si>
  <si>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</si>
  <si>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</si>
  <si>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</si>
  <si>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</si>
  <si>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</si>
  <si>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</si>
  <si>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</si>
  <si>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</si>
  <si>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</si>
  <si>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</si>
  <si>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</si>
  <si>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</si>
  <si>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</si>
  <si>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</si>
  <si>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</si>
  <si>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</si>
  <si>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</si>
  <si>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</si>
  <si>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</si>
  <si>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</si>
  <si>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</si>
  <si>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</si>
  <si>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</si>
  <si>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</si>
  <si>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</si>
  <si>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</si>
  <si>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</si>
  <si>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</si>
  <si>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</si>
  <si>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</si>
  <si>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</si>
  <si>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</si>
  <si>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</si>
  <si>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</si>
  <si>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</si>
  <si>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</si>
  <si>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</si>
  <si>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</si>
  <si>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</si>
  <si>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</si>
  <si>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</si>
  <si>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</si>
  <si>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</si>
  <si>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</si>
  <si>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</si>
  <si>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</si>
  <si>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</si>
  <si>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</si>
  <si>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</si>
  <si>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</si>
  <si>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</si>
  <si>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</si>
  <si>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</si>
  <si>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</si>
  <si>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</si>
  <si>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</si>
  <si>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</si>
  <si>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</si>
  <si>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</si>
  <si>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</si>
  <si>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</si>
  <si>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</si>
  <si>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</si>
  <si>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</si>
  <si>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</si>
  <si>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</si>
  <si>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</si>
  <si>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</si>
  <si>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</si>
  <si>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</si>
  <si>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</si>
  <si>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</si>
  <si>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</si>
  <si>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</si>
  <si>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</si>
  <si>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</si>
  <si>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</si>
  <si>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</si>
  <si>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</si>
  <si>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</si>
  <si>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</si>
  <si>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</si>
  <si>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</si>
  <si>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</si>
  <si>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</si>
  <si>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</si>
  <si>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</si>
  <si>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</si>
  <si>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</si>
  <si>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</si>
  <si>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</si>
  <si>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</si>
  <si>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</si>
  <si>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</si>
  <si>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</si>
  <si>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</si>
  <si>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</si>
  <si>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</si>
  <si>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</si>
  <si>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</si>
  <si>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</si>
  <si>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</si>
  <si>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</si>
  <si>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</si>
  <si>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</si>
  <si>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</si>
  <si>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</si>
  <si>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</si>
  <si>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</si>
  <si>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</si>
  <si>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</si>
  <si>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</si>
  <si>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</si>
  <si>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</si>
  <si>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</si>
  <si>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</si>
  <si>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</si>
  <si>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</si>
  <si>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</si>
  <si>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</si>
  <si>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</si>
  <si>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</si>
  <si>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</si>
  <si>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</si>
  <si>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</si>
  <si>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</si>
  <si>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</si>
  <si>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</si>
  <si>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</si>
  <si>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</si>
  <si>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</si>
  <si>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</si>
  <si>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</si>
  <si>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</si>
  <si>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</si>
  <si>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</si>
  <si>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</si>
  <si>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</si>
  <si>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</si>
  <si>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</si>
  <si>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</si>
  <si>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</si>
  <si>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</si>
  <si>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</si>
  <si>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</si>
  <si>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</si>
  <si>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</si>
  <si>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</si>
  <si>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</si>
  <si>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</si>
  <si>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</si>
  <si>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</si>
  <si>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</si>
  <si>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</si>
  <si>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</si>
  <si>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</si>
  <si>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</si>
  <si>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</si>
  <si>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</si>
  <si>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</si>
  <si>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</si>
  <si>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</si>
  <si>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</si>
  <si>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</si>
  <si>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</si>
  <si>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</si>
  <si>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</si>
  <si>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</si>
  <si>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</si>
  <si>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</si>
  <si>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</si>
  <si>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</si>
  <si>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</si>
  <si>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</si>
  <si>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</si>
  <si>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</si>
  <si>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</si>
  <si>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</si>
  <si>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</si>
  <si>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</si>
  <si>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</si>
  <si>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</si>
  <si>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</si>
  <si>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</si>
  <si>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</si>
  <si>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</si>
  <si>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</si>
  <si>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</si>
  <si>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</si>
  <si>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</si>
  <si>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</si>
  <si>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</si>
  <si>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</si>
  <si>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</si>
  <si>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</si>
  <si>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</si>
  <si>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</si>
  <si>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</si>
  <si>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</si>
  <si>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</si>
  <si>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</si>
  <si>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</si>
  <si>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</si>
  <si>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</si>
  <si>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</si>
  <si>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</si>
  <si>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</si>
  <si>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</si>
  <si>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</si>
  <si>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</si>
  <si>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</si>
  <si>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</si>
  <si>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</si>
  <si>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</si>
  <si>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</si>
  <si>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</si>
  <si>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</si>
  <si>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</si>
  <si>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</si>
  <si>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</si>
  <si>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</si>
  <si>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</si>
  <si>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</si>
  <si>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</si>
  <si>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</si>
  <si>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</si>
  <si>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</si>
  <si>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</si>
  <si>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</si>
  <si>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</si>
  <si>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</si>
  <si>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</si>
  <si>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</si>
  <si>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</si>
  <si>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</si>
  <si>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</si>
  <si>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</si>
  <si>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</si>
  <si>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</si>
  <si>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</si>
  <si>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</si>
  <si>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</si>
  <si>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</si>
  <si>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</si>
  <si>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</si>
  <si>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</si>
  <si>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</si>
  <si>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</si>
  <si>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</si>
  <si>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</si>
  <si>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</si>
  <si>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</si>
  <si>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</si>
  <si>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</si>
  <si>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</si>
  <si>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</si>
  <si>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</si>
  <si>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</si>
  <si>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</si>
  <si>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</si>
  <si>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</si>
  <si>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</si>
  <si>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</si>
  <si>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</si>
  <si>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</si>
  <si>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</si>
  <si>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</si>
  <si>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</si>
  <si>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</si>
  <si>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</si>
  <si>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</si>
  <si>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</si>
  <si>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</si>
  <si>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</si>
  <si>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</si>
  <si>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</si>
  <si>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</si>
  <si>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</si>
  <si>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</si>
  <si>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</si>
  <si>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</si>
  <si>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</si>
  <si>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</si>
  <si>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</si>
  <si>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</si>
  <si>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</si>
  <si>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</si>
  <si>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</si>
  <si>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</si>
  <si>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</si>
  <si>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</si>
  <si>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</si>
  <si>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</si>
  <si>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</si>
  <si>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</si>
  <si>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</si>
  <si>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</si>
  <si>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</si>
  <si>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</si>
  <si>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</si>
  <si>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</si>
  <si>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</si>
  <si>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</si>
  <si>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</si>
  <si>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</si>
  <si>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</si>
  <si>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</si>
  <si>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</si>
  <si>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</si>
  <si>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</si>
  <si>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</si>
  <si>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</si>
  <si>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</si>
  <si>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</si>
  <si>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</si>
  <si>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</si>
  <si>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</si>
  <si>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</si>
  <si>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</si>
  <si>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</si>
  <si>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</si>
  <si>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</si>
  <si>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</si>
  <si>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</si>
  <si>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</si>
  <si>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</si>
  <si>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</si>
  <si>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</si>
  <si>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</si>
  <si>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</si>
  <si>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</si>
  <si>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</si>
  <si>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</si>
  <si>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</si>
  <si>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</si>
  <si>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</si>
  <si>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</si>
  <si>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</si>
  <si>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</si>
  <si>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</si>
  <si>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</si>
  <si>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</si>
  <si>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</si>
  <si>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</si>
  <si>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</si>
  <si>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</si>
  <si>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</si>
  <si>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</si>
  <si>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</si>
  <si>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</si>
  <si>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</si>
  <si>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</si>
  <si>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</si>
  <si>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</si>
  <si>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</si>
  <si>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</si>
  <si>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</si>
  <si>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</si>
  <si>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</si>
  <si>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</si>
  <si>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</si>
  <si>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</si>
  <si>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</si>
  <si>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</si>
  <si>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</si>
  <si>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</si>
  <si>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</si>
  <si>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</si>
  <si>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</si>
  <si>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</si>
  <si>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</si>
  <si>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</si>
  <si>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</si>
  <si>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</si>
  <si>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</si>
  <si>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</si>
  <si>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</si>
  <si>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</si>
  <si>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</si>
  <si>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</si>
  <si>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</si>
  <si>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</si>
  <si>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</si>
  <si>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</si>
  <si>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</si>
  <si>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</si>
  <si>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</si>
  <si>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</si>
  <si>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</si>
  <si>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</si>
  <si>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</si>
  <si>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</si>
  <si>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</si>
  <si>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</si>
  <si>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</si>
  <si>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</si>
  <si>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</si>
  <si>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</si>
  <si>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</si>
  <si>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</si>
  <si>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</si>
  <si>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</si>
  <si>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</si>
  <si>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</si>
  <si>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</si>
  <si>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</si>
  <si>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</si>
  <si>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</si>
  <si>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</si>
  <si>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</si>
  <si>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</si>
  <si>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</si>
  <si>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</si>
  <si>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</si>
  <si>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</si>
  <si>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</si>
  <si>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</si>
  <si>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</si>
  <si>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</si>
  <si>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</si>
  <si>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</si>
  <si>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</si>
  <si>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</si>
  <si>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</si>
  <si>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</si>
  <si>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</si>
  <si>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</si>
  <si>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</si>
  <si>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</si>
  <si>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</si>
  <si>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</si>
  <si>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</si>
  <si>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</si>
  <si>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</si>
  <si>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</si>
  <si>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</si>
  <si>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</si>
  <si>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</si>
  <si>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</si>
  <si>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</si>
  <si>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</si>
  <si>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</si>
  <si>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</si>
  <si>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</si>
  <si>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</si>
  <si>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</si>
  <si>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</si>
  <si>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</si>
  <si>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</si>
  <si>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</si>
  <si>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</si>
  <si>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</si>
  <si>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</si>
  <si>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</si>
  <si>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</si>
  <si>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</si>
  <si>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</si>
  <si>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</si>
  <si>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</si>
  <si>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</si>
  <si>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</si>
  <si>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</si>
  <si>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</si>
  <si>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</si>
  <si>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</si>
  <si>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</si>
  <si>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</si>
  <si>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</si>
  <si>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</si>
  <si>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</si>
  <si>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</si>
  <si>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</si>
  <si>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</si>
  <si>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</si>
  <si>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</si>
  <si>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</si>
  <si>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</si>
  <si>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</si>
  <si>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</si>
  <si>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</si>
  <si>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</si>
  <si>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</si>
  <si>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</si>
  <si>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</si>
  <si>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</si>
  <si>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</si>
  <si>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</si>
  <si>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</si>
  <si>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</si>
  <si>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</si>
  <si>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</si>
  <si>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</si>
  <si>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</si>
  <si>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</si>
  <si>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</si>
  <si>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</si>
  <si>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</si>
  <si>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</si>
  <si>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</si>
  <si>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</si>
  <si>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</si>
  <si>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</si>
  <si>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</si>
  <si>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</si>
  <si>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</si>
  <si>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</si>
  <si>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</si>
  <si>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</si>
  <si>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</si>
  <si>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</si>
  <si>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</si>
  <si>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</si>
  <si>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</si>
  <si>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</si>
  <si>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</si>
  <si>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</si>
  <si>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</si>
  <si>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</si>
  <si>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</si>
  <si>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</si>
  <si>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</si>
  <si>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</si>
  <si>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</si>
  <si>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</si>
  <si>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</si>
  <si>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</si>
  <si>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</si>
  <si>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</si>
  <si>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</si>
  <si>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</si>
  <si>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</si>
  <si>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</si>
  <si>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</si>
  <si>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</si>
  <si>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</si>
  <si>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</si>
  <si>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</si>
  <si>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</si>
  <si>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</si>
  <si>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</si>
  <si>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</si>
  <si>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</si>
  <si>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</si>
  <si>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</si>
  <si>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</si>
  <si>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</si>
  <si>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</si>
  <si>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</si>
  <si>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</si>
  <si>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</si>
  <si>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</si>
  <si>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</si>
  <si>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</si>
  <si>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</si>
  <si>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</si>
  <si>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</si>
  <si>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</si>
  <si>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</si>
  <si>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</si>
  <si>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</si>
  <si>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</si>
  <si>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</si>
  <si>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</si>
  <si>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</si>
  <si>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</si>
  <si>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</si>
  <si>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</si>
  <si>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</si>
  <si>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</si>
  <si>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</si>
  <si>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</si>
  <si>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</si>
  <si>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</si>
  <si>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</si>
  <si>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</si>
  <si>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</si>
  <si>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</si>
  <si>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</si>
  <si>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</si>
  <si>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</si>
  <si>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</si>
  <si>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</si>
  <si>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</si>
  <si>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</si>
  <si>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</si>
  <si>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</si>
  <si>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</si>
  <si>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</si>
  <si>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</si>
  <si>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</si>
  <si>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</si>
  <si>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</si>
  <si>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</si>
  <si>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</si>
  <si>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</si>
  <si>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</si>
  <si>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</si>
  <si>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</si>
  <si>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</si>
  <si>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</si>
  <si>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</si>
  <si>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</si>
  <si>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</si>
  <si>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</si>
  <si>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</si>
  <si>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</si>
  <si>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</si>
  <si>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</si>
  <si>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</si>
  <si>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</si>
  <si>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</si>
  <si>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</si>
  <si>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</si>
  <si>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</si>
  <si>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</si>
  <si>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</si>
  <si>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</si>
  <si>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</si>
  <si>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</si>
  <si>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</si>
  <si>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</si>
  <si>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</si>
  <si>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</si>
  <si>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</si>
  <si>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</si>
  <si>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</si>
  <si>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</si>
  <si>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</si>
  <si>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</si>
  <si>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</si>
  <si>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</si>
  <si>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</si>
  <si>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</si>
  <si>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</si>
  <si>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</si>
  <si>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</si>
  <si>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</si>
  <si>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</si>
  <si>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</si>
  <si>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</si>
  <si>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</si>
  <si>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</si>
  <si>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</si>
  <si>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</si>
  <si>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</si>
  <si>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</si>
  <si>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</si>
  <si>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</si>
  <si>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</si>
  <si>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</si>
  <si>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</si>
  <si>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</si>
  <si>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</si>
  <si>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</si>
  <si>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</si>
  <si>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</si>
  <si>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</si>
  <si>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</si>
  <si>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</si>
  <si>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</si>
  <si>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</si>
  <si>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</si>
  <si>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</si>
  <si>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</si>
  <si>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</si>
  <si>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</si>
  <si>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</si>
  <si>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</si>
  <si>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</si>
  <si>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</si>
  <si>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</si>
  <si>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</si>
  <si>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</si>
  <si>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</si>
  <si>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</si>
  <si>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</si>
  <si>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</si>
  <si>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</si>
  <si>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</si>
  <si>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</si>
  <si>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</si>
  <si>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</si>
  <si>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</si>
  <si>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</si>
  <si>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</si>
  <si>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</si>
  <si>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</si>
  <si>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</si>
  <si>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</si>
  <si>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</si>
  <si>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</si>
  <si>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</si>
  <si>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</si>
  <si>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</si>
  <si>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</si>
  <si>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</si>
  <si>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</si>
  <si>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</si>
  <si>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</si>
  <si>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</si>
  <si>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</si>
  <si>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</si>
  <si>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</si>
  <si>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</si>
  <si>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</si>
  <si>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</si>
  <si>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</si>
  <si>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</si>
  <si>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</si>
  <si>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</si>
  <si>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</si>
  <si>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</si>
  <si>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</si>
  <si>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</si>
  <si>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</si>
  <si>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</si>
  <si>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</si>
  <si>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</si>
  <si>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</si>
  <si>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</si>
  <si>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</si>
  <si>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</si>
  <si>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</si>
  <si>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</si>
  <si>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</si>
  <si>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</si>
  <si>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</si>
  <si>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</si>
  <si>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</si>
  <si>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</si>
  <si>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</si>
  <si>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</si>
  <si>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</si>
  <si>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</si>
  <si>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</si>
  <si>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</si>
  <si>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</si>
  <si>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</si>
  <si>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</si>
  <si>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</si>
  <si>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</si>
  <si>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</si>
  <si>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</si>
  <si>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</si>
  <si>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</si>
  <si>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</si>
  <si>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</si>
  <si>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</si>
  <si>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</si>
  <si>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</si>
  <si>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</si>
  <si>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</si>
  <si>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</si>
  <si>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</si>
  <si>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</si>
  <si>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</si>
  <si>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</si>
  <si>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</si>
  <si>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</si>
  <si>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</si>
  <si>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</si>
  <si>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</si>
  <si>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</si>
  <si>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</si>
  <si>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</si>
  <si>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</si>
  <si>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</si>
  <si>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</si>
  <si>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</si>
  <si>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</si>
  <si>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</si>
  <si>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</si>
  <si>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</si>
  <si>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</si>
  <si>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</si>
  <si>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</si>
  <si>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</si>
  <si>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</si>
  <si>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</si>
  <si>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</si>
  <si>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</si>
  <si>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</si>
  <si>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</si>
  <si>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</si>
  <si>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</si>
  <si>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</si>
  <si>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</si>
  <si>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</si>
  <si>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</si>
  <si>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</si>
  <si>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</si>
  <si>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</si>
  <si>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</si>
  <si>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</si>
  <si>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</si>
  <si>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</si>
  <si>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</si>
  <si>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</si>
  <si>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</si>
  <si>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</si>
  <si>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</si>
  <si>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</si>
  <si>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</si>
  <si>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</si>
  <si>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</si>
  <si>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</si>
  <si>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</si>
  <si>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</si>
  <si>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</si>
  <si>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</si>
  <si>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</si>
  <si>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</si>
  <si>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</si>
  <si>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</si>
  <si>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</si>
  <si>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</si>
  <si>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</si>
  <si>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</si>
  <si>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</si>
  <si>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</si>
  <si>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</si>
  <si>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</si>
  <si>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</si>
  <si>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</si>
  <si>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</si>
  <si>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</si>
  <si>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</si>
  <si>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</si>
  <si>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</si>
  <si>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</si>
  <si>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</si>
  <si>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</si>
  <si>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</si>
  <si>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</si>
  <si>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</si>
  <si>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</si>
  <si>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</si>
  <si>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</si>
  <si>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</si>
  <si>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</si>
  <si>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</si>
  <si>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</si>
  <si>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</si>
  <si>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</si>
  <si>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</si>
  <si>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</si>
  <si>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</si>
  <si>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</si>
  <si>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</si>
  <si>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</si>
  <si>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</si>
  <si>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</si>
  <si>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</si>
  <si>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</si>
  <si>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</si>
  <si>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</si>
  <si>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</si>
  <si>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</si>
  <si>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</si>
  <si>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</si>
  <si>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</si>
  <si>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</si>
  <si>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</si>
  <si>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</si>
  <si>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</si>
  <si>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</si>
  <si>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</si>
  <si>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</si>
  <si>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</si>
  <si>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</si>
  <si>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</si>
  <si>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</si>
  <si>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</si>
  <si>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</si>
  <si>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</si>
  <si>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</si>
  <si>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</si>
  <si>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</si>
  <si>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</si>
  <si>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</si>
  <si>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</si>
  <si>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</si>
  <si>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</si>
  <si>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</si>
  <si>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</si>
  <si>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</si>
  <si>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</si>
  <si>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</si>
  <si>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</si>
  <si>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</si>
  <si>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</si>
  <si>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</si>
  <si>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</si>
  <si>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</si>
  <si>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</si>
  <si>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</si>
  <si>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</si>
  <si>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</si>
  <si>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</si>
  <si>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</si>
  <si>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</si>
  <si>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</si>
  <si>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</si>
  <si>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</si>
  <si>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</si>
  <si>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</si>
  <si>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</si>
  <si>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</si>
  <si>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</si>
  <si>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</si>
  <si>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</si>
  <si>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</si>
  <si>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</si>
  <si>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</si>
  <si>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</si>
  <si>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</si>
  <si>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</si>
  <si>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</si>
  <si>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</si>
  <si>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</si>
  <si>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</si>
  <si>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</si>
  <si>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</si>
  <si>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</si>
  <si>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</si>
  <si>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</si>
  <si>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</si>
  <si>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</si>
  <si>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</si>
  <si>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</si>
  <si>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</si>
  <si>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</si>
  <si>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</si>
  <si>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</si>
  <si>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</si>
  <si>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</si>
  <si>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</si>
  <si>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</si>
  <si>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</si>
  <si>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</si>
  <si>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</si>
  <si>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</si>
  <si>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</si>
  <si>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</si>
  <si>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</si>
  <si>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</si>
  <si>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</si>
  <si>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</si>
  <si>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</si>
  <si>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</si>
  <si>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</si>
  <si>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</si>
  <si>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</si>
  <si>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</si>
  <si>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</si>
  <si>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</si>
  <si>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</si>
  <si>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</si>
  <si>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</si>
  <si>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</si>
  <si>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</si>
  <si>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</si>
  <si>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</si>
  <si>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</si>
  <si>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</si>
  <si>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</si>
  <si>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</si>
  <si>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</si>
  <si>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</si>
  <si>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</si>
  <si>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</si>
  <si>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</si>
  <si>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</si>
  <si>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</si>
  <si>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</si>
  <si>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</si>
  <si>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</si>
  <si>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</si>
  <si>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</si>
  <si>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</si>
  <si>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</si>
  <si>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</si>
  <si>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</si>
  <si>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</si>
  <si>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</si>
  <si>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</si>
  <si>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</si>
  <si>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</si>
  <si>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</si>
  <si>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</si>
  <si>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</si>
  <si>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</si>
  <si>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</si>
  <si>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</si>
  <si>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</si>
  <si>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</si>
  <si>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</si>
  <si>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</si>
  <si>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</si>
  <si>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</si>
  <si>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</si>
  <si>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</si>
  <si>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</si>
  <si>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</si>
  <si>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</si>
  <si>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</si>
  <si>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</si>
  <si>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</si>
  <si>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</si>
  <si>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</si>
  <si>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</si>
  <si>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</si>
  <si>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</si>
  <si>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</si>
  <si>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</si>
  <si>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</si>
  <si>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</si>
  <si>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</si>
  <si>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</si>
  <si>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</si>
  <si>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</si>
  <si>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</si>
  <si>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</si>
  <si>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</si>
  <si>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</si>
  <si>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</si>
  <si>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</si>
  <si>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</si>
  <si>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</si>
  <si>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</si>
  <si>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</si>
  <si>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</si>
  <si>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</si>
  <si>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</si>
  <si>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</si>
  <si>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</si>
  <si>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</si>
  <si>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</si>
  <si>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</si>
  <si>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</si>
  <si>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</si>
  <si>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</si>
  <si>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</si>
  <si>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</si>
  <si>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</si>
  <si>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</si>
  <si>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</si>
  <si>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</si>
  <si>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</si>
  <si>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</si>
  <si>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</si>
  <si>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</si>
  <si>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</si>
  <si>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</si>
  <si>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</si>
  <si>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</si>
  <si>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</si>
  <si>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</si>
  <si>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</si>
  <si>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</si>
  <si>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</si>
  <si>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</si>
  <si>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</si>
  <si>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</si>
  <si>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</si>
  <si>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</si>
  <si>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</si>
  <si>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</si>
  <si>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</si>
  <si>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</si>
  <si>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</si>
  <si>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</si>
  <si>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</si>
  <si>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</si>
  <si>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</si>
  <si>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</si>
  <si>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</si>
  <si>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</si>
  <si>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</si>
  <si>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</si>
  <si>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</si>
  <si>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</si>
  <si>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</si>
  <si>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</si>
  <si>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</si>
  <si>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</si>
  <si>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</si>
  <si>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</si>
  <si>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</si>
  <si>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</si>
  <si>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</si>
  <si>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</si>
  <si>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</si>
  <si>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</si>
  <si>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</si>
  <si>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</si>
  <si>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</si>
  <si>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</si>
  <si>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</si>
  <si>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</si>
  <si>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</si>
  <si>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</si>
  <si>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</si>
  <si>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</si>
  <si>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</si>
  <si>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</si>
  <si>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</si>
  <si>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</si>
  <si>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</si>
  <si>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</si>
  <si>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</si>
  <si>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</si>
  <si>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</si>
  <si>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</si>
  <si>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</si>
  <si>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</si>
  <si>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</si>
  <si>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</si>
  <si>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</si>
  <si>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</si>
  <si>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</si>
  <si>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</si>
  <si>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</si>
  <si>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</si>
  <si>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</si>
  <si>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</si>
  <si>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</si>
  <si>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</si>
  <si>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</si>
  <si>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</si>
  <si>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</si>
  <si>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</si>
  <si>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</si>
  <si>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</si>
  <si>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</si>
  <si>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</si>
  <si>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</si>
  <si>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</si>
  <si>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</si>
  <si>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</si>
  <si>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</si>
  <si>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</si>
  <si>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</si>
  <si>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</si>
  <si>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</si>
  <si>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</si>
  <si>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</si>
  <si>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</si>
  <si>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</si>
  <si>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</si>
  <si>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</si>
  <si>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</si>
  <si>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</si>
  <si>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</si>
  <si>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</si>
  <si>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</si>
  <si>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</si>
  <si>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</si>
  <si>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</si>
  <si>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</si>
  <si>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</si>
  <si>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</si>
  <si>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</si>
  <si>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</si>
  <si>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</si>
  <si>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</si>
  <si>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</si>
  <si>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</si>
  <si>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</si>
  <si>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</si>
  <si>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</si>
  <si>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</si>
  <si>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</si>
  <si>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</si>
  <si>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</si>
  <si>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</si>
  <si>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</si>
  <si>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</si>
  <si>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</si>
  <si>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</si>
  <si>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</si>
  <si>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</si>
  <si>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</si>
  <si>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</si>
  <si>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</si>
  <si>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</si>
  <si>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</si>
  <si>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</si>
  <si>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</si>
  <si>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</si>
  <si>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</si>
  <si>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</si>
  <si>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</si>
  <si>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</si>
  <si>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</si>
  <si>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</si>
  <si>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</si>
  <si>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</si>
  <si>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</si>
  <si>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</si>
  <si>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</si>
  <si>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</si>
  <si>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</si>
  <si>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</si>
  <si>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</si>
  <si>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</si>
  <si>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</si>
  <si>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</si>
  <si>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</si>
  <si>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</si>
  <si>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</si>
  <si>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</si>
  <si>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</si>
  <si>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</si>
  <si>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</si>
  <si>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</si>
  <si>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</si>
  <si>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</si>
  <si>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</si>
  <si>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</si>
  <si>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</si>
  <si>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</si>
  <si>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</si>
  <si>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</si>
  <si>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</si>
  <si>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</si>
  <si>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</si>
  <si>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</si>
  <si>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</si>
  <si>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</si>
  <si>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</si>
  <si>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</si>
  <si>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</si>
  <si>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</si>
  <si>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</si>
  <si>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</si>
  <si>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</si>
  <si>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</si>
  <si>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</si>
  <si>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</si>
  <si>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</si>
  <si>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</si>
  <si>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</si>
  <si>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</si>
  <si>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</si>
  <si>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</si>
  <si>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</si>
  <si>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</si>
  <si>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</si>
  <si>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</si>
  <si>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</si>
  <si>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</si>
  <si>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</si>
  <si>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</si>
  <si>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</si>
  <si>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</si>
  <si>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</si>
  <si>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</si>
  <si>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</si>
  <si>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</si>
  <si>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</si>
  <si>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</si>
  <si>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</si>
  <si>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</si>
  <si>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</si>
  <si>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</si>
  <si>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</si>
  <si>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</si>
  <si>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</si>
  <si>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</si>
  <si>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</si>
  <si>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</si>
  <si>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</si>
  <si>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</si>
  <si>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</si>
  <si>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</si>
  <si>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</si>
  <si>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</si>
  <si>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</si>
  <si>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</si>
  <si>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</si>
  <si>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</si>
  <si>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</si>
  <si>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</si>
  <si>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</si>
  <si>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</si>
  <si>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</si>
  <si>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</si>
  <si>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</si>
  <si>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</si>
  <si>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</si>
  <si>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</si>
  <si>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</si>
  <si>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</si>
  <si>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</si>
  <si>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</si>
  <si>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</si>
  <si>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</si>
  <si>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</si>
  <si>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</si>
  <si>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</si>
  <si>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</si>
  <si>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</si>
  <si>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</si>
  <si>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</si>
  <si>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</si>
  <si>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</si>
  <si>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</si>
  <si>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</si>
  <si>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</si>
  <si>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</si>
  <si>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</si>
  <si>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</si>
  <si>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</si>
  <si>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</si>
  <si>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</si>
  <si>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</si>
  <si>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</si>
  <si>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</si>
  <si>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</si>
  <si>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</si>
  <si>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</si>
  <si>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</si>
  <si>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</si>
  <si>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</si>
  <si>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</si>
  <si>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</si>
  <si>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</si>
  <si>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</si>
  <si>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</si>
  <si>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</si>
  <si>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</si>
  <si>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</si>
  <si>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</si>
  <si>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</si>
  <si>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</si>
  <si>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</si>
  <si>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</si>
  <si>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</si>
  <si>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</si>
  <si>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</si>
  <si>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</si>
  <si>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</si>
  <si>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</si>
  <si>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</si>
  <si>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</si>
  <si>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</si>
  <si>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</si>
  <si>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</si>
  <si>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</si>
  <si>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</si>
  <si>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</si>
  <si>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</si>
  <si>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</si>
  <si>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</si>
  <si>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</si>
  <si>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</si>
  <si>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</si>
  <si>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</si>
  <si>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</si>
  <si>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</si>
  <si>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</si>
  <si>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</si>
  <si>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</si>
  <si>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</si>
  <si>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</si>
  <si>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</si>
  <si>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</si>
  <si>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</si>
  <si>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</si>
  <si>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</si>
  <si>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</si>
  <si>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</si>
  <si>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</si>
  <si>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</si>
  <si>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</si>
  <si>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</si>
  <si>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</si>
  <si>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</si>
  <si>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</si>
  <si>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</si>
  <si>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</si>
  <si>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</si>
  <si>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</si>
  <si>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</si>
  <si>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</si>
  <si>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</si>
  <si>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</si>
  <si>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</si>
  <si>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</si>
  <si>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</si>
  <si>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</si>
  <si>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</si>
  <si>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</si>
  <si>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</si>
  <si>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</si>
  <si>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</si>
  <si>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</si>
  <si>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</si>
  <si>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</si>
  <si>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</si>
  <si>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</si>
  <si>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</si>
  <si>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</si>
  <si>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</si>
  <si>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</si>
  <si>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</si>
  <si>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</si>
  <si>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</si>
  <si>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</si>
  <si>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</si>
  <si>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</si>
  <si>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</si>
  <si>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</si>
  <si>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</si>
  <si>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</si>
  <si>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</si>
  <si>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</si>
  <si>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</si>
  <si>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</si>
  <si>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</si>
  <si>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</si>
  <si>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</si>
  <si>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</si>
  <si>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</si>
  <si>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</si>
  <si>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</si>
  <si>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</si>
  <si>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</si>
  <si>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</si>
  <si>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</si>
  <si>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</si>
  <si>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</si>
  <si>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</si>
  <si>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</si>
  <si>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</si>
  <si>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</si>
  <si>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</si>
  <si>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</si>
  <si>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</si>
  <si>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</si>
  <si>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</si>
  <si>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</si>
  <si>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</si>
  <si>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</si>
  <si>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</si>
  <si>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</si>
  <si>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</si>
  <si>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</si>
  <si>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</si>
  <si>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</si>
  <si>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</si>
  <si>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</si>
  <si>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</si>
  <si>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</si>
  <si>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</si>
  <si>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</si>
  <si>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</si>
  <si>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</si>
  <si>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</si>
  <si>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</si>
  <si>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</si>
  <si>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</si>
  <si>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</si>
  <si>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</si>
  <si>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</si>
  <si>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</si>
  <si>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</si>
  <si>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</si>
  <si>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</si>
  <si>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</si>
  <si>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</si>
  <si>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</si>
  <si>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</si>
  <si>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</si>
  <si>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</si>
  <si>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</si>
  <si>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</si>
  <si>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</si>
  <si>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</si>
  <si>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</si>
  <si>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</si>
  <si>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</si>
  <si>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</si>
  <si>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</si>
  <si>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</si>
  <si>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</si>
  <si>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</si>
  <si>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</si>
  <si>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</si>
  <si>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</si>
  <si>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</si>
  <si>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</si>
  <si>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</si>
  <si>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</si>
  <si>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</si>
  <si>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</si>
  <si>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</si>
  <si>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</si>
  <si>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</si>
  <si>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</si>
  <si>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</si>
  <si>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</si>
  <si>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</si>
  <si>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</si>
  <si>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</si>
  <si>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</si>
  <si>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</si>
  <si>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</si>
  <si>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</si>
  <si>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</si>
  <si>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</si>
  <si>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</si>
  <si>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</si>
  <si>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</si>
  <si>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</si>
  <si>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</si>
  <si>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</si>
  <si>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</si>
  <si>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</si>
  <si>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</si>
  <si>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</si>
  <si>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</si>
  <si>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</si>
  <si>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</si>
  <si>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</si>
  <si>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</si>
  <si>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</si>
  <si>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</si>
  <si>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</si>
  <si>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</si>
  <si>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</si>
  <si>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</si>
  <si>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</si>
  <si>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</si>
  <si>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</si>
  <si>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</si>
  <si>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</si>
  <si>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</si>
  <si>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</si>
  <si>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</si>
  <si>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</si>
  <si>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</si>
  <si>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</si>
  <si>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</si>
  <si>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</si>
  <si>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</si>
  <si>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</si>
  <si>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</si>
  <si>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</si>
  <si>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</si>
  <si>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</si>
  <si>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</si>
  <si>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</si>
  <si>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</si>
  <si>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</si>
  <si>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</si>
  <si>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</si>
  <si>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</si>
  <si>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</si>
  <si>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</si>
  <si>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</si>
  <si>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</si>
  <si>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</si>
  <si>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</si>
  <si>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</si>
  <si>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</si>
  <si>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</si>
  <si>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</si>
  <si>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</si>
  <si>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</si>
  <si>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</si>
  <si>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</si>
  <si>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</si>
  <si>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</si>
  <si>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</si>
  <si>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</si>
  <si>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</si>
  <si>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</si>
  <si>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</si>
  <si>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</si>
  <si>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</si>
  <si>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</si>
  <si>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</si>
  <si>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</si>
  <si>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</si>
  <si>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</si>
  <si>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</si>
  <si>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</si>
  <si>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</si>
  <si>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</si>
  <si>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</si>
  <si>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</si>
  <si>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</si>
  <si>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</si>
  <si>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</si>
  <si>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</si>
  <si>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</si>
  <si>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</si>
  <si>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</si>
  <si>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</si>
  <si>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</si>
  <si>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</si>
  <si>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</si>
  <si>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</si>
  <si>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</si>
  <si>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</si>
  <si>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</si>
  <si>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</si>
  <si>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</si>
  <si>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</si>
  <si>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</si>
  <si>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</si>
  <si>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</si>
  <si>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</si>
  <si>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</si>
  <si>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</si>
  <si>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</si>
  <si>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</si>
  <si>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</si>
  <si>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</si>
  <si>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</si>
  <si>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</si>
  <si>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</si>
  <si>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</si>
  <si>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</si>
  <si>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</si>
  <si>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</si>
  <si>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</si>
  <si>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</si>
  <si>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</si>
  <si>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</si>
  <si>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</si>
  <si>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</si>
  <si>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</si>
  <si>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</si>
  <si>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</si>
  <si>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</si>
  <si>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</si>
  <si>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</si>
  <si>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</si>
  <si>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</si>
  <si>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</si>
  <si>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</si>
  <si>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</si>
  <si>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</si>
  <si>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</si>
  <si>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</si>
  <si>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</si>
  <si>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</si>
  <si>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</si>
  <si>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</si>
  <si>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</si>
  <si>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</si>
  <si>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</si>
  <si>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</si>
  <si>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</si>
  <si>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</si>
  <si>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</si>
  <si>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</si>
  <si>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</si>
  <si>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</si>
  <si>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</si>
  <si>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</si>
  <si>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</si>
  <si>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</si>
  <si>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</si>
  <si>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</si>
  <si>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</si>
  <si>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</si>
  <si>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</si>
  <si>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</si>
  <si>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</si>
  <si>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</si>
  <si>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</si>
  <si>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</si>
  <si>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</si>
  <si>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</si>
  <si>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</si>
  <si>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</si>
  <si>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</si>
  <si>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</si>
  <si>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</si>
  <si>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</si>
  <si>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</si>
  <si>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</si>
  <si>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</si>
  <si>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</si>
  <si>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</si>
  <si>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</si>
  <si>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</si>
  <si>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</si>
  <si>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</si>
  <si>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</si>
  <si>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</si>
  <si>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</si>
  <si>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</si>
  <si>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</si>
  <si>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</si>
  <si>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</si>
  <si>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</si>
  <si>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</si>
  <si>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</si>
  <si>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</si>
  <si>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</si>
  <si>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</si>
  <si>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</si>
  <si>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</si>
  <si>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</si>
  <si>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</si>
  <si>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</si>
  <si>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</si>
  <si>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</si>
  <si>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</si>
  <si>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</si>
  <si>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</si>
  <si>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</si>
  <si>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</si>
  <si>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</si>
  <si>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</si>
  <si>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</si>
  <si>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</si>
  <si>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</si>
  <si>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</si>
  <si>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</si>
  <si>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</si>
  <si>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</si>
  <si>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</si>
  <si>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</si>
  <si>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</si>
  <si>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</si>
  <si>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</si>
  <si>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</si>
  <si>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</si>
  <si>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</si>
  <si>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</si>
  <si>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</si>
  <si>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</si>
  <si>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</si>
  <si>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</si>
  <si>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</si>
  <si>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</si>
  <si>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</si>
  <si>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</si>
  <si>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</si>
  <si>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</si>
  <si>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</si>
  <si>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</si>
  <si>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</si>
  <si>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</si>
  <si>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</si>
  <si>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</si>
  <si>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</si>
  <si>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</si>
  <si>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</si>
  <si>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</si>
  <si>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</si>
  <si>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</si>
  <si>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</si>
  <si>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</si>
  <si>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</si>
  <si>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</si>
  <si>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</si>
  <si>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</si>
  <si>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</si>
  <si>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</si>
  <si>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</si>
  <si>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</si>
  <si>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</si>
  <si>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</si>
  <si>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</si>
  <si>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</si>
  <si>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</si>
  <si>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</si>
  <si>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</si>
  <si>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</si>
  <si>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</si>
  <si>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</si>
  <si>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</si>
  <si>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</si>
  <si>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</si>
  <si>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</si>
  <si>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</si>
  <si>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</si>
  <si>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</si>
  <si>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</si>
  <si>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</si>
  <si>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</si>
  <si>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</si>
  <si>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</si>
  <si>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</si>
  <si>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</si>
  <si>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</si>
  <si>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</si>
  <si>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</si>
  <si>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</si>
  <si>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</si>
  <si>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</si>
  <si>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</si>
  <si>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</si>
  <si>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</si>
  <si>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</si>
  <si>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</si>
  <si>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</si>
  <si>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</si>
  <si>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</si>
  <si>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</si>
  <si>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</si>
  <si>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</si>
  <si>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</si>
  <si>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</si>
  <si>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</si>
  <si>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</si>
  <si>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</si>
  <si>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</si>
  <si>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</si>
  <si>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</si>
  <si>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</si>
  <si>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</si>
  <si>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</si>
  <si>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</si>
  <si>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</si>
  <si>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</si>
  <si>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</si>
  <si>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</si>
  <si>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</si>
  <si>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</si>
  <si>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</si>
  <si>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</si>
  <si>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</si>
  <si>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</si>
  <si>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</si>
  <si>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</si>
  <si>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</si>
  <si>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</si>
  <si>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</si>
  <si>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</si>
  <si>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</si>
  <si>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</si>
  <si>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</si>
  <si>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</si>
  <si>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</si>
  <si>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</si>
  <si>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</si>
  <si>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</si>
  <si>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</si>
  <si>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</si>
  <si>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</si>
  <si>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</si>
  <si>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</si>
  <si>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</si>
  <si>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</si>
  <si>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</si>
  <si>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</si>
  <si>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</si>
  <si>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</si>
  <si>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</si>
  <si>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</si>
  <si>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</si>
  <si>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</si>
  <si>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</si>
  <si>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</si>
  <si>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</si>
  <si>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</si>
  <si>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</si>
  <si>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</si>
  <si>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</si>
  <si>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</si>
  <si>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</si>
  <si>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</si>
  <si>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</si>
  <si>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</si>
  <si>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</si>
  <si>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</si>
  <si>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</si>
  <si>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</si>
  <si>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</si>
  <si>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</si>
  <si>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</si>
  <si>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</si>
  <si>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</si>
  <si>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</si>
  <si>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</si>
  <si>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</si>
  <si>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</si>
  <si>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</si>
  <si>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</si>
  <si>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</si>
  <si>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</si>
  <si>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</si>
  <si>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</si>
  <si>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</si>
  <si>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</si>
  <si>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</si>
  <si>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</si>
  <si>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</si>
  <si>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</si>
  <si>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</si>
  <si>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</si>
  <si>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</si>
  <si>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</si>
  <si>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</si>
  <si>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</si>
  <si>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</si>
  <si>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</si>
  <si>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</si>
  <si>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</si>
  <si>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</si>
  <si>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</si>
  <si>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</si>
  <si>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</si>
  <si>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</si>
  <si>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</si>
  <si>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</si>
  <si>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</si>
  <si>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</si>
  <si>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</si>
  <si>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</si>
  <si>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</si>
  <si>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</si>
  <si>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</si>
  <si>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</si>
  <si>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</si>
  <si>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</si>
  <si>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</si>
  <si>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</si>
  <si>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</si>
  <si>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</si>
  <si>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</si>
  <si>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</si>
  <si>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</si>
  <si>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</si>
  <si>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</si>
  <si>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</si>
  <si>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</si>
  <si>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</si>
  <si>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</si>
  <si>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</si>
  <si>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</si>
  <si>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</si>
  <si>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</si>
  <si>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</si>
  <si>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</si>
  <si>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</si>
  <si>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</si>
  <si>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</si>
  <si>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</si>
  <si>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</si>
  <si>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</si>
  <si>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</si>
  <si>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</si>
  <si>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</si>
  <si>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</si>
  <si>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</si>
  <si>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</si>
  <si>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</si>
  <si>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</si>
  <si>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</si>
  <si>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</si>
  <si>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</si>
  <si>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</si>
  <si>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</si>
  <si>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</si>
  <si>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</si>
  <si>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</si>
  <si>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</si>
  <si>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</si>
  <si>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</si>
  <si>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</si>
  <si>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</si>
  <si>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</si>
  <si>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</si>
  <si>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</si>
  <si>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</si>
  <si>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</si>
  <si>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</si>
  <si>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</si>
  <si>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</si>
  <si>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</si>
  <si>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</si>
  <si>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</si>
  <si>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</si>
  <si>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</si>
  <si>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</si>
  <si>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</si>
  <si>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</si>
  <si>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</si>
  <si>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</si>
  <si>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</si>
  <si>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</si>
  <si>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</si>
  <si>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</si>
  <si>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</si>
  <si>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</si>
  <si>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</si>
  <si>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</si>
  <si>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</si>
  <si>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</si>
  <si>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</si>
  <si>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</si>
  <si>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</si>
  <si>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</si>
  <si>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</si>
  <si>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</si>
  <si>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</si>
  <si>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</si>
  <si>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</si>
  <si>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</si>
  <si>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</si>
  <si>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</si>
  <si>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</si>
  <si>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</si>
  <si>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</si>
  <si>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</si>
  <si>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</si>
  <si>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</si>
  <si>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</si>
  <si>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</si>
  <si>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</si>
  <si>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</si>
  <si>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</si>
  <si>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</si>
  <si>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</si>
  <si>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</si>
  <si>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</si>
  <si>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</si>
  <si>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</si>
  <si>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</si>
  <si>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</si>
  <si>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</si>
  <si>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</si>
  <si>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</si>
  <si>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</si>
  <si>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</si>
  <si>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</si>
  <si>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</si>
  <si>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</si>
  <si>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</si>
  <si>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</si>
  <si>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</si>
  <si>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</si>
  <si>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</si>
  <si>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</si>
  <si>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</si>
  <si>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</si>
  <si>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</si>
  <si>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</si>
  <si>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</si>
  <si>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</si>
  <si>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</si>
  <si>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</si>
  <si>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</si>
  <si>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</si>
  <si>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</si>
  <si>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</si>
  <si>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</si>
  <si>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</si>
  <si>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</si>
  <si>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</si>
  <si>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</si>
  <si>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</si>
  <si>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</si>
  <si>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</si>
  <si>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</si>
  <si>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</si>
  <si>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</si>
  <si>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</si>
  <si>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</si>
  <si>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</si>
  <si>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</si>
  <si>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</si>
  <si>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</si>
  <si>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</si>
  <si>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</si>
  <si>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</si>
  <si>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</si>
  <si>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</si>
  <si>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</si>
  <si>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</si>
  <si>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</si>
  <si>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</si>
  <si>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</si>
  <si>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</si>
  <si>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</si>
  <si>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</si>
  <si>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</si>
  <si>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</si>
  <si>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</si>
  <si>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</si>
  <si>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</si>
  <si>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</si>
  <si>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</si>
  <si>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</si>
  <si>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</si>
  <si>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</si>
  <si>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</si>
  <si>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</si>
  <si>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</si>
  <si>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</si>
  <si>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</si>
  <si>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</si>
  <si>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</si>
  <si>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</si>
  <si>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</si>
  <si>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</si>
  <si>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</si>
  <si>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</si>
  <si>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</si>
  <si>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</si>
  <si>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</si>
  <si>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</si>
  <si>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</si>
  <si>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</si>
  <si>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</si>
  <si>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</si>
  <si>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</si>
  <si>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</si>
  <si>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</si>
  <si>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</si>
  <si>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</si>
  <si>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</si>
  <si>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</si>
  <si>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</si>
  <si>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</si>
  <si>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</si>
  <si>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</si>
  <si>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</si>
  <si>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</si>
  <si>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</si>
  <si>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</si>
  <si>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</si>
  <si>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</si>
  <si>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</si>
  <si>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</si>
  <si>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</si>
  <si>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</si>
  <si>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</si>
  <si>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</si>
  <si>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</si>
  <si>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</si>
  <si>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</si>
  <si>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</si>
  <si>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</si>
  <si>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</si>
  <si>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</si>
  <si>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</si>
  <si>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</si>
  <si>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</si>
  <si>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</si>
  <si>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</si>
  <si>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</si>
  <si>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</si>
  <si>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</si>
  <si>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</si>
  <si>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</si>
  <si>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</si>
  <si>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</si>
  <si>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</si>
  <si>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</si>
  <si>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</si>
  <si>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</si>
  <si>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</si>
  <si>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</si>
  <si>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</si>
  <si>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</si>
  <si>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</si>
  <si>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</si>
  <si>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</si>
  <si>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</si>
  <si>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</si>
  <si>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</si>
  <si>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</si>
  <si>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</si>
  <si>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</si>
  <si>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</si>
  <si>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</si>
  <si>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</si>
  <si>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</si>
  <si>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</si>
  <si>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</si>
  <si>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</si>
  <si>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</si>
  <si>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</si>
  <si>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</si>
  <si>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</si>
  <si>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</si>
  <si>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</si>
  <si>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</si>
  <si>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</si>
  <si>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</si>
  <si>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</si>
  <si>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</si>
  <si>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</si>
  <si>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</si>
  <si>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</si>
  <si>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</si>
  <si>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</si>
  <si>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</si>
  <si>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</si>
  <si>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</si>
  <si>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</si>
  <si>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</si>
  <si>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</si>
  <si>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</si>
  <si>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</si>
  <si>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</si>
  <si>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</si>
  <si>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</si>
  <si>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</si>
  <si>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</si>
  <si>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</si>
  <si>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</si>
  <si>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</si>
  <si>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</si>
  <si>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</si>
  <si>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</si>
  <si>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</si>
  <si>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</si>
  <si>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</si>
  <si>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</si>
  <si>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</si>
  <si>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</si>
  <si>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</si>
  <si>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</si>
  <si>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</si>
  <si>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</si>
  <si>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</si>
  <si>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</si>
  <si>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</si>
  <si>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</si>
  <si>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</si>
  <si>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</si>
  <si>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</si>
  <si>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</si>
  <si>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</si>
  <si>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</si>
  <si>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</si>
  <si>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</si>
  <si>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</si>
  <si>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</si>
  <si>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</si>
  <si>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</si>
  <si>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</si>
  <si>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</si>
  <si>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</si>
  <si>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</si>
  <si>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</si>
  <si>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</si>
  <si>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</si>
  <si>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</si>
  <si>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</si>
  <si>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</si>
  <si>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</si>
  <si>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</si>
  <si>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</si>
  <si>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</si>
  <si>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</si>
  <si>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</si>
  <si>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</si>
  <si>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</si>
  <si>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</si>
  <si>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</si>
  <si>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</si>
  <si>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</si>
  <si>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</si>
  <si>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</si>
  <si>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</si>
  <si>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</si>
  <si>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</si>
  <si>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</si>
  <si>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</si>
  <si>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</si>
  <si>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</si>
  <si>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</si>
  <si>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</si>
  <si>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</si>
  <si>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</si>
  <si>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</si>
  <si>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</si>
  <si>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</si>
  <si>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</si>
  <si>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</si>
  <si>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</si>
  <si>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</si>
  <si>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</si>
  <si>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</si>
  <si>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</si>
  <si>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</si>
  <si>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</si>
  <si>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</si>
  <si>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</si>
  <si>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</si>
  <si>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</si>
  <si>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</si>
  <si>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</si>
  <si>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</si>
  <si>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</si>
  <si>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</si>
  <si>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</si>
  <si>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</si>
  <si>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</si>
  <si>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</si>
  <si>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</si>
  <si>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</si>
  <si>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</si>
  <si>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</si>
  <si>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</si>
  <si>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</si>
  <si>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</si>
  <si>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</si>
  <si>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</si>
  <si>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</si>
  <si>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</si>
  <si>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</si>
  <si>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</si>
  <si>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</si>
  <si>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</si>
  <si>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</si>
  <si>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</si>
  <si>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</si>
  <si>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</si>
  <si>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</si>
  <si>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</si>
  <si>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</si>
  <si>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</si>
  <si>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</si>
  <si>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</si>
  <si>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</si>
  <si>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</si>
  <si>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</si>
  <si>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</si>
  <si>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</si>
  <si>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</si>
  <si>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</si>
  <si>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</si>
  <si>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</si>
  <si>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</si>
  <si>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</si>
  <si>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</si>
  <si>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</si>
  <si>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</si>
  <si>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</si>
  <si>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</si>
  <si>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</si>
  <si>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</si>
  <si>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</si>
  <si>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</si>
  <si>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</si>
  <si>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</si>
  <si>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</si>
  <si>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</si>
  <si>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</si>
  <si>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</si>
  <si>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</si>
  <si>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</si>
  <si>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</si>
  <si>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</si>
  <si>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</si>
  <si>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</si>
  <si>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</si>
  <si>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</si>
  <si>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</si>
  <si>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</si>
  <si>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</si>
  <si>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</si>
  <si>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</si>
  <si>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</si>
  <si>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</si>
  <si>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</si>
  <si>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</si>
  <si>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</si>
  <si>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</si>
  <si>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</si>
  <si>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</si>
  <si>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</si>
  <si>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</si>
  <si>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</si>
  <si>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</si>
  <si>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</si>
  <si>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</si>
  <si>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</si>
  <si>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</si>
  <si>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</si>
  <si>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</si>
  <si>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</si>
  <si>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</si>
  <si>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</si>
  <si>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</si>
  <si>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</si>
  <si>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</si>
  <si>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</si>
  <si>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</si>
  <si>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</si>
  <si>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</si>
  <si>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</si>
  <si>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</si>
  <si>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</si>
  <si>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</si>
  <si>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</si>
  <si>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</si>
  <si>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</si>
  <si>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</si>
  <si>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</si>
  <si>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</si>
  <si>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</si>
  <si>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</si>
  <si>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</si>
  <si>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</si>
  <si>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</si>
  <si>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</si>
  <si>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</si>
  <si>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</si>
  <si>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</si>
  <si>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</si>
  <si>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</si>
  <si>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</si>
  <si>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</si>
  <si>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</si>
  <si>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</si>
  <si>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</si>
  <si>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</si>
  <si>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</si>
  <si>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</si>
  <si>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</si>
  <si>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</si>
  <si>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</si>
  <si>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</si>
  <si>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</si>
  <si>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</si>
  <si>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</si>
  <si>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</si>
  <si>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</si>
  <si>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</si>
  <si>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</si>
  <si>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</si>
  <si>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</si>
  <si>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</si>
  <si>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</si>
  <si>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</si>
  <si>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</si>
  <si>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</si>
  <si>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</si>
  <si>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</si>
  <si>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</si>
  <si>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</si>
  <si>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</si>
  <si>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</si>
  <si>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</si>
  <si>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</si>
  <si>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</si>
  <si>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</si>
  <si>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</si>
  <si>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</si>
  <si>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</si>
  <si>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</si>
  <si>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</si>
  <si>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</si>
  <si>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</si>
  <si>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</si>
  <si>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</si>
  <si>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</si>
  <si>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</si>
  <si>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</si>
  <si>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</si>
  <si>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</si>
  <si>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</si>
  <si>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</si>
  <si>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</si>
  <si>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</si>
  <si>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</si>
  <si>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</si>
  <si>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</si>
  <si>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</si>
  <si>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</si>
  <si>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</si>
  <si>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</si>
  <si>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</si>
  <si>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</si>
  <si>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</si>
  <si>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</si>
  <si>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</si>
  <si>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</si>
  <si>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</si>
  <si>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</si>
  <si>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</si>
  <si>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</si>
  <si>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</si>
  <si>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</si>
  <si>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</si>
  <si>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</si>
  <si>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</si>
  <si>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</si>
  <si>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</si>
  <si>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</si>
  <si>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</si>
  <si>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</si>
  <si>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</si>
  <si>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</si>
  <si>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</si>
  <si>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</si>
  <si>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</si>
  <si>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</si>
  <si>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</si>
  <si>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</si>
  <si>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</si>
  <si>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</si>
  <si>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</si>
  <si>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</si>
  <si>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</si>
  <si>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</si>
  <si>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</si>
  <si>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</si>
  <si>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</si>
  <si>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</si>
  <si>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</si>
  <si>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</si>
  <si>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</si>
  <si>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</si>
  <si>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</si>
  <si>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</si>
  <si>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</si>
  <si>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</si>
  <si>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</si>
  <si>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</si>
  <si>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</si>
  <si>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</si>
  <si>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</si>
  <si>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</si>
  <si>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</si>
  <si>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</si>
  <si>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</si>
  <si>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</si>
  <si>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</si>
  <si>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</si>
  <si>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</si>
  <si>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</si>
  <si>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</si>
  <si>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</si>
  <si>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</si>
  <si>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</si>
  <si>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</si>
  <si>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</si>
  <si>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</si>
  <si>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</si>
  <si>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</si>
  <si>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</si>
  <si>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</si>
  <si>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</si>
  <si>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</si>
  <si>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</si>
  <si>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</si>
  <si>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</si>
  <si>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</si>
  <si>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</si>
  <si>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</si>
  <si>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</si>
  <si>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</si>
  <si>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</si>
  <si>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</si>
  <si>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</si>
  <si>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</si>
  <si>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</si>
  <si>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</si>
  <si>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</si>
  <si>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</si>
  <si>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</si>
  <si>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</si>
  <si>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</si>
  <si>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</si>
  <si>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</si>
  <si>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</si>
  <si>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</si>
  <si>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</si>
  <si>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</si>
  <si>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</si>
  <si>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</si>
  <si>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</si>
  <si>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</si>
  <si>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</si>
  <si>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</si>
  <si>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</si>
  <si>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</si>
  <si>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</si>
  <si>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</si>
  <si>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</si>
  <si>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</si>
  <si>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</si>
  <si>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</si>
  <si>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</si>
  <si>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</si>
  <si>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</si>
  <si>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</si>
  <si>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</si>
  <si>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</si>
  <si>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</si>
  <si>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</si>
  <si>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</si>
  <si>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</si>
  <si>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</si>
  <si>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</si>
  <si>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</si>
  <si>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</si>
  <si>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</si>
  <si>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</si>
  <si>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</si>
  <si>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</si>
  <si>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</si>
  <si>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</si>
  <si>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</si>
  <si>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</si>
  <si>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</si>
  <si>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</si>
  <si>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</si>
  <si>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</si>
  <si>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</si>
  <si>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</si>
  <si>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</si>
  <si>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</si>
  <si>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</si>
  <si>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</si>
  <si>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</si>
  <si>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</si>
  <si>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</si>
  <si>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</si>
  <si>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</si>
  <si>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</si>
  <si>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</si>
  <si>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</si>
  <si>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</si>
  <si>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</si>
  <si>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</si>
  <si>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</si>
  <si>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</si>
  <si>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</si>
  <si>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</si>
  <si>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</si>
  <si>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</si>
  <si>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</si>
  <si>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</si>
  <si>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</si>
  <si>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</si>
  <si>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</si>
  <si>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</si>
  <si>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</si>
  <si>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</si>
  <si>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</si>
  <si>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</si>
  <si>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</si>
  <si>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</si>
  <si>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</si>
  <si>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</si>
  <si>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</si>
  <si>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</si>
  <si>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</si>
  <si>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</si>
  <si>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</si>
  <si>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</si>
  <si>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</si>
  <si>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</si>
  <si>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</si>
  <si>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</si>
  <si>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</si>
  <si>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</si>
  <si>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</si>
  <si>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</si>
  <si>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</si>
  <si>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</si>
  <si>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</si>
  <si>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</si>
  <si>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</si>
  <si>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</si>
  <si>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</si>
  <si>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</si>
  <si>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</si>
  <si>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</si>
  <si>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</si>
  <si>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</si>
  <si>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</si>
  <si>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</si>
  <si>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</si>
  <si>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</si>
  <si>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</si>
  <si>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</si>
  <si>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</si>
  <si>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</si>
  <si>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</si>
  <si>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</si>
  <si>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</si>
  <si>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</si>
  <si>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</si>
  <si>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</si>
  <si>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</si>
  <si>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</si>
  <si>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</si>
  <si>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</si>
  <si>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</si>
  <si>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</si>
  <si>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</si>
  <si>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</si>
  <si>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</si>
  <si>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</si>
  <si>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</si>
  <si>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</si>
  <si>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</si>
  <si>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</si>
  <si>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</si>
  <si>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</si>
  <si>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</si>
  <si>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</si>
  <si>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</si>
  <si>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</si>
  <si>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</si>
  <si>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</si>
  <si>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</si>
  <si>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</si>
  <si>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</si>
  <si>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</si>
  <si>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</si>
  <si>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</si>
  <si>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</si>
  <si>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</si>
  <si>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</si>
  <si>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</si>
  <si>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</si>
  <si>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</si>
  <si>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</si>
  <si>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</si>
  <si>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</si>
  <si>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</si>
  <si>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</si>
  <si>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</si>
  <si>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</si>
  <si>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</si>
  <si>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</si>
  <si>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</si>
  <si>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</si>
  <si>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</si>
  <si>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</si>
  <si>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</si>
  <si>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</si>
  <si>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</si>
  <si>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</si>
  <si>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</si>
  <si>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</si>
  <si>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</si>
  <si>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</si>
  <si>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</si>
  <si>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</si>
  <si>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</si>
  <si>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</si>
  <si>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</si>
  <si>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</si>
  <si>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</si>
  <si>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</si>
  <si>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</si>
  <si>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</si>
  <si>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</si>
  <si>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</si>
  <si>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</si>
  <si>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</si>
  <si>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</si>
  <si>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</si>
  <si>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</si>
  <si>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</si>
  <si>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</si>
  <si>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</si>
  <si>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</si>
  <si>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</si>
  <si>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</si>
  <si>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</si>
  <si>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</si>
  <si>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</si>
  <si>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</si>
  <si>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</si>
  <si>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</si>
  <si>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</si>
  <si>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</si>
  <si>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</si>
  <si>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</si>
  <si>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</si>
  <si>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</si>
  <si>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</si>
  <si>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</si>
  <si>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</si>
  <si>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</si>
  <si>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</si>
  <si>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</si>
  <si>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</si>
  <si>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</si>
  <si>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</si>
  <si>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</si>
  <si>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</si>
  <si>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</si>
  <si>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</si>
  <si>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</si>
  <si>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</si>
  <si>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</si>
  <si>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</si>
  <si>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</si>
  <si>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</si>
  <si>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</si>
  <si>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</si>
  <si>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</si>
  <si>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</si>
  <si>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</si>
  <si>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</si>
  <si>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</si>
  <si>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</si>
  <si>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</si>
  <si>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</si>
  <si>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</si>
  <si>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</si>
  <si>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</si>
  <si>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</si>
  <si>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</si>
  <si>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</si>
  <si>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</si>
  <si>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</si>
  <si>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</si>
  <si>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</si>
  <si>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</si>
  <si>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</si>
  <si>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</si>
  <si>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</si>
  <si>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</si>
  <si>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</si>
  <si>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</si>
  <si>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</si>
  <si>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</si>
  <si>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</si>
  <si>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</si>
  <si>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</si>
  <si>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</si>
  <si>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</si>
  <si>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</si>
  <si>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</si>
  <si>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</si>
  <si>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</si>
  <si>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</si>
  <si>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</si>
  <si>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</si>
  <si>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</si>
  <si>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</si>
  <si>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</si>
  <si>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</si>
  <si>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</si>
  <si>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</si>
  <si>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</si>
  <si>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</si>
  <si>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</si>
  <si>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</si>
  <si>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</si>
  <si>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</si>
  <si>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</si>
  <si>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</si>
  <si>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</si>
  <si>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</si>
  <si>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</si>
  <si>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</si>
  <si>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</si>
  <si>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</si>
  <si>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</si>
  <si>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</si>
  <si>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</si>
  <si>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</si>
  <si>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</si>
  <si>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</si>
  <si>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</si>
  <si>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</si>
  <si>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</si>
  <si>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</si>
  <si>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</si>
  <si>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</si>
  <si>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</si>
  <si>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</si>
  <si>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</si>
  <si>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</si>
  <si>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</si>
  <si>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</si>
  <si>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</si>
  <si>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</si>
  <si>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</si>
  <si>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</si>
  <si>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</si>
  <si>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</si>
  <si>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</si>
  <si>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</si>
  <si>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</si>
  <si>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</si>
  <si>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</si>
  <si>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</si>
  <si>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</si>
  <si>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</si>
  <si>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</si>
  <si>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</si>
  <si>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</si>
  <si>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</si>
  <si>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</si>
  <si>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</si>
  <si>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</si>
  <si>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</si>
  <si>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</si>
  <si>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</si>
  <si>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</si>
  <si>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</si>
  <si>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</si>
  <si>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</si>
  <si>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</si>
  <si>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</si>
  <si>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</si>
  <si>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</si>
  <si>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</si>
  <si>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</si>
  <si>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</si>
  <si>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</si>
  <si>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</si>
  <si>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</si>
  <si>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</si>
  <si>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</si>
  <si>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</si>
  <si>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</si>
  <si>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</si>
  <si>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</si>
  <si>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</si>
  <si>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</si>
  <si>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</si>
  <si>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</si>
  <si>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</si>
  <si>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</si>
  <si>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</si>
  <si>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</si>
  <si>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</si>
  <si>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</si>
  <si>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</si>
  <si>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</si>
  <si>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</si>
  <si>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</si>
  <si>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</si>
  <si>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</si>
  <si>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</si>
  <si>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</si>
  <si>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</si>
  <si>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</si>
  <si>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</si>
  <si>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</si>
  <si>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</si>
  <si>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</si>
  <si>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</si>
  <si>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</si>
  <si>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</si>
  <si>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</si>
  <si>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</si>
  <si>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</si>
  <si>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</si>
  <si>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</si>
  <si>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</si>
  <si>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</si>
  <si>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</si>
  <si>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</si>
  <si>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</si>
  <si>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</si>
  <si>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</si>
  <si>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</si>
  <si>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</si>
  <si>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</si>
  <si>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</si>
  <si>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</si>
  <si>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</si>
  <si>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</si>
  <si>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</si>
  <si>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</si>
  <si>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</si>
  <si>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</si>
  <si>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</si>
  <si>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</si>
  <si>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</si>
  <si>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</si>
  <si>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</si>
  <si>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</si>
  <si>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</si>
  <si>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</si>
  <si>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</si>
  <si>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</si>
  <si>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</si>
  <si>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</si>
  <si>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</si>
  <si>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</si>
  <si>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</si>
  <si>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</si>
  <si>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</si>
  <si>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</si>
  <si>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</si>
  <si>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</si>
  <si>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</si>
  <si>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</si>
  <si>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</si>
  <si>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</si>
  <si>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</si>
  <si>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</si>
  <si>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</si>
  <si>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</si>
  <si>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</si>
  <si>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</si>
  <si>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</si>
  <si>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</si>
  <si>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</si>
  <si>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</si>
  <si>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</si>
  <si>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</si>
  <si>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</si>
  <si>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</si>
  <si>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</si>
  <si>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</si>
  <si>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</si>
  <si>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</si>
  <si>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</si>
  <si>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</si>
  <si>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</si>
  <si>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</si>
  <si>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</si>
  <si>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</si>
  <si>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</si>
  <si>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</si>
  <si>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</si>
  <si>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</si>
  <si>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</si>
  <si>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</si>
  <si>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</si>
  <si>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</si>
  <si>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</si>
  <si>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</si>
  <si>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</si>
  <si>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</si>
  <si>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</si>
  <si>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</si>
  <si>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</si>
  <si>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</si>
  <si>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</si>
  <si>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</si>
  <si>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</si>
  <si>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</si>
  <si>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</si>
  <si>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</si>
  <si>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</si>
  <si>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</si>
  <si>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</si>
  <si>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</si>
  <si>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</si>
  <si>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</si>
  <si>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</si>
  <si>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</si>
  <si>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</si>
  <si>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</si>
  <si>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</si>
  <si>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</si>
  <si>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</si>
  <si>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</si>
  <si>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</si>
  <si>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</si>
  <si>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</si>
  <si>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</si>
  <si>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</si>
  <si>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</si>
  <si>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</si>
  <si>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</si>
  <si>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</si>
  <si>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</si>
  <si>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</si>
  <si>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</si>
  <si>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</si>
  <si>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</si>
  <si>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</si>
  <si>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</si>
  <si>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</si>
  <si>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</si>
  <si>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</si>
  <si>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</si>
  <si>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</si>
  <si>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</si>
  <si>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</si>
  <si>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</si>
  <si>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</si>
  <si>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</si>
  <si>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</si>
  <si>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</si>
  <si>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</si>
  <si>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</si>
  <si>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</si>
  <si>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</si>
  <si>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</si>
  <si>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</si>
  <si>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</si>
  <si>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</si>
  <si>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</si>
  <si>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</si>
  <si>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</si>
  <si>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</si>
  <si>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</si>
  <si>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</si>
  <si>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</si>
  <si>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</si>
  <si>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</si>
  <si>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</si>
  <si>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</si>
  <si>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</si>
  <si>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</si>
  <si>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</si>
  <si>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</si>
  <si>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</si>
  <si>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</si>
  <si>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</si>
  <si>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</si>
  <si>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</si>
  <si>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</si>
  <si>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</si>
  <si>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</si>
  <si>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</si>
  <si>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</si>
  <si>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</si>
  <si>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</si>
  <si>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</si>
  <si>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</si>
  <si>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</si>
  <si>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</si>
  <si>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</si>
  <si>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</si>
  <si>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</si>
  <si>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</si>
  <si>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</si>
  <si>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</si>
  <si>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</si>
  <si>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</si>
  <si>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</si>
  <si>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</si>
  <si>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</si>
  <si>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</si>
  <si>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</si>
  <si>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</si>
  <si>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</si>
  <si>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</si>
  <si>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</si>
  <si>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</si>
  <si>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</si>
  <si>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</si>
  <si>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</si>
  <si>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</si>
  <si>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</si>
  <si>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</si>
  <si>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</si>
  <si>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</si>
  <si>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</si>
  <si>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</si>
  <si>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</si>
  <si>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</si>
  <si>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</si>
  <si>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</si>
  <si>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</si>
  <si>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</si>
  <si>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</si>
  <si>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</si>
  <si>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</si>
  <si>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</si>
  <si>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</si>
  <si>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</si>
  <si>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</si>
  <si>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</si>
  <si>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</si>
  <si>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</si>
  <si>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</si>
  <si>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</si>
  <si>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</si>
  <si>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</si>
  <si>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</si>
  <si>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</si>
  <si>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</si>
  <si>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</si>
  <si>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</si>
  <si>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</si>
  <si>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</si>
  <si>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</si>
  <si>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</si>
  <si>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</si>
  <si>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</si>
  <si>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</si>
  <si>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</si>
  <si>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</si>
  <si>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</si>
  <si>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</si>
  <si>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</si>
  <si>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</si>
  <si>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</si>
  <si>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</si>
  <si>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</si>
  <si>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</si>
  <si>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</si>
  <si>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</si>
  <si>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</si>
  <si>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</si>
  <si>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</si>
  <si>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</si>
  <si>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</si>
  <si>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</si>
  <si>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</si>
  <si>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</si>
  <si>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</si>
  <si>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</si>
  <si>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</si>
  <si>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</si>
  <si>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</si>
  <si>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</si>
  <si>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</si>
  <si>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</si>
  <si>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</si>
  <si>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</si>
  <si>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</si>
  <si>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</si>
  <si>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</si>
  <si>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</si>
  <si>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</si>
  <si>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</si>
  <si>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</si>
  <si>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</si>
  <si>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</si>
  <si>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</si>
  <si>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</si>
  <si>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</si>
  <si>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</si>
  <si>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</si>
  <si>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</si>
  <si>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</si>
  <si>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</si>
  <si>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</si>
  <si>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</si>
  <si>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</si>
  <si>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</si>
  <si>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</si>
  <si>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</si>
  <si>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</si>
  <si>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</si>
  <si>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</si>
  <si>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</si>
  <si>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</si>
  <si>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</si>
  <si>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</si>
  <si>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</si>
  <si>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</si>
  <si>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</si>
  <si>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</si>
  <si>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</si>
  <si>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</si>
  <si>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</si>
  <si>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</si>
  <si>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</si>
  <si>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</si>
  <si>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</si>
  <si>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</si>
  <si>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</si>
  <si>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</si>
  <si>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</si>
  <si>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</si>
  <si>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</si>
  <si>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</si>
  <si>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</si>
  <si>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</si>
  <si>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</si>
  <si>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</si>
  <si>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</si>
  <si>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</si>
  <si>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</si>
  <si>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</si>
  <si>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</si>
  <si>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</si>
  <si>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</si>
  <si>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</si>
  <si>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</si>
  <si>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</si>
  <si>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</si>
  <si>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</si>
  <si>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</si>
  <si>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</si>
  <si>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</si>
  <si>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</si>
  <si>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</si>
  <si>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</si>
  <si>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</si>
  <si>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</si>
  <si>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</si>
  <si>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</si>
  <si>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</si>
  <si>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</si>
  <si>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</si>
  <si>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</si>
  <si>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</si>
  <si>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</si>
  <si>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</si>
  <si>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</si>
  <si>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</si>
  <si>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</si>
  <si>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</si>
  <si>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</si>
  <si>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</si>
  <si>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</si>
  <si>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</si>
  <si>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</si>
  <si>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</si>
  <si>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</si>
  <si>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</si>
  <si>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</si>
  <si>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</si>
  <si>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</si>
  <si>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</si>
  <si>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</si>
  <si>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</si>
  <si>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</si>
  <si>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</si>
  <si>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</si>
  <si>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</si>
  <si>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</si>
  <si>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</si>
  <si>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</si>
  <si>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</si>
  <si>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</si>
  <si>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</si>
  <si>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</si>
  <si>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</si>
  <si>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</si>
  <si>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</si>
  <si>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</si>
  <si>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</si>
  <si>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</si>
  <si>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</si>
  <si>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</si>
  <si>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</si>
  <si>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</si>
  <si>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</si>
  <si>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</si>
  <si>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</si>
  <si>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</si>
  <si>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</si>
  <si>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</si>
  <si>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</si>
  <si>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</si>
  <si>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</si>
  <si>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</si>
  <si>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</si>
  <si>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</si>
  <si>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</si>
  <si>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</si>
  <si>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</si>
  <si>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</si>
  <si>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</si>
  <si>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</si>
  <si>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</si>
  <si>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</si>
  <si>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</si>
  <si>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</si>
  <si>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</si>
  <si>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</si>
  <si>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</si>
  <si>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</si>
  <si>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</si>
  <si>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</si>
  <si>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</si>
  <si>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</si>
  <si>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</si>
  <si>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</si>
  <si>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</si>
  <si>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</si>
  <si>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</si>
  <si>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</si>
  <si>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</si>
  <si>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</si>
  <si>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</si>
  <si>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</si>
  <si>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</si>
  <si>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</si>
  <si>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</si>
  <si>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</si>
  <si>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</si>
  <si>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</si>
  <si>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</si>
  <si>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</si>
  <si>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</si>
  <si>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</si>
  <si>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</si>
  <si>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</si>
  <si>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</si>
  <si>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</si>
  <si>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</si>
  <si>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</si>
  <si>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</si>
  <si>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</si>
  <si>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</si>
  <si>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</si>
  <si>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</si>
  <si>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</si>
  <si>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</si>
  <si>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</si>
  <si>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</si>
  <si>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</si>
  <si>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</si>
  <si>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</si>
  <si>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</si>
  <si>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</si>
  <si>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</si>
  <si>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</si>
  <si>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</si>
  <si>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</si>
  <si>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</si>
  <si>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</si>
  <si>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</si>
  <si>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</si>
  <si>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</si>
  <si>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</si>
  <si>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</si>
  <si>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</si>
  <si>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</si>
  <si>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</si>
  <si>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</si>
  <si>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</si>
  <si>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</si>
  <si>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</si>
  <si>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</si>
  <si>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</si>
  <si>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</si>
  <si>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</si>
  <si>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</si>
  <si>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</si>
  <si>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</si>
  <si>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</si>
  <si>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</si>
  <si>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</si>
  <si>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</si>
  <si>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</si>
  <si>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</si>
  <si>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</si>
  <si>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</si>
  <si>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</si>
  <si>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</si>
  <si>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</si>
  <si>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</si>
  <si>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</si>
  <si>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</si>
  <si>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</si>
  <si>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</si>
  <si>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</si>
  <si>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</si>
  <si>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</si>
  <si>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</si>
  <si>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</si>
  <si>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</si>
  <si>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</si>
  <si>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</si>
  <si>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</si>
  <si>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</si>
  <si>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</si>
  <si>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</si>
  <si>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</si>
  <si>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</si>
  <si>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</si>
  <si>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</si>
  <si>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</si>
  <si>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</si>
  <si>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</si>
  <si>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</si>
  <si>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</si>
  <si>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</si>
  <si>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</si>
  <si>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</si>
  <si>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</si>
  <si>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</si>
  <si>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</si>
  <si>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</si>
  <si>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</si>
  <si>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</si>
  <si>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</si>
  <si>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</si>
  <si>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</si>
  <si>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</si>
  <si>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</si>
  <si>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</si>
  <si>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</si>
  <si>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</si>
  <si>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</si>
  <si>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</si>
  <si>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</si>
  <si>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</si>
  <si>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</si>
  <si>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</si>
  <si>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</si>
  <si>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</si>
  <si>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</si>
  <si>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</si>
  <si>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</si>
  <si>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</si>
  <si>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</si>
  <si>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</si>
  <si>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</si>
  <si>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</si>
  <si>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</si>
  <si>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</si>
  <si>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</si>
  <si>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</si>
  <si>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</si>
  <si>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</si>
  <si>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</si>
  <si>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</si>
  <si>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</si>
  <si>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</si>
  <si>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</si>
  <si>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</si>
  <si>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</si>
  <si>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</si>
  <si>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</si>
  <si>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</si>
  <si>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</si>
  <si>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</si>
  <si>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</si>
  <si>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</si>
  <si>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</si>
  <si>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</si>
  <si>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</si>
  <si>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</si>
  <si>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</si>
  <si>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</si>
  <si>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</si>
  <si>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</si>
  <si>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</si>
  <si>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</si>
  <si>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</si>
  <si>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</si>
  <si>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</si>
  <si>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</si>
  <si>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</si>
  <si>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</si>
  <si>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</si>
  <si>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</si>
  <si>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</si>
  <si>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</si>
  <si>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</si>
  <si>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</si>
  <si>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</si>
  <si>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</si>
  <si>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</si>
  <si>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</si>
  <si>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</si>
  <si>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</si>
  <si>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</si>
  <si>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</si>
  <si>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</si>
  <si>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</si>
  <si>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</si>
  <si>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</si>
  <si>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</si>
  <si>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</si>
  <si>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</si>
  <si>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</si>
  <si>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</si>
  <si>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</si>
  <si>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</si>
  <si>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</si>
  <si>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</si>
  <si>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</si>
  <si>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</si>
  <si>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</si>
  <si>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</si>
  <si>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</si>
  <si>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</si>
  <si>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</si>
  <si>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</si>
  <si>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</si>
  <si>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</si>
  <si>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</si>
  <si>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</si>
  <si>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</si>
  <si>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</si>
  <si>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</si>
  <si>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</si>
  <si>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</si>
  <si>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</si>
  <si>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</si>
  <si>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</si>
  <si>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</si>
  <si>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</si>
  <si>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</si>
  <si>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</si>
  <si>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</si>
  <si>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</si>
  <si>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</si>
  <si>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</si>
  <si>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</si>
  <si>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</si>
  <si>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</si>
  <si>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</si>
  <si>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</si>
  <si>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</si>
  <si>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</si>
  <si>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</si>
  <si>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</si>
  <si>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</si>
  <si>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</si>
  <si>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</si>
  <si>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</si>
  <si>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</si>
  <si>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</si>
  <si>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</si>
  <si>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</si>
  <si>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</si>
  <si>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</si>
  <si>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</si>
  <si>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</si>
  <si>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</si>
  <si>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</si>
  <si>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</si>
  <si>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</si>
  <si>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</si>
  <si>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</si>
  <si>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</si>
  <si>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</si>
  <si>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</si>
  <si>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</si>
  <si>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</si>
  <si>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</si>
  <si>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</si>
  <si>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</si>
  <si>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</si>
  <si>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</si>
  <si>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</si>
  <si>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</si>
  <si>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</si>
  <si>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</si>
  <si>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</si>
  <si>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</si>
  <si>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</si>
  <si>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</si>
  <si>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</si>
  <si>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</si>
  <si>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</si>
  <si>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</si>
  <si>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</si>
  <si>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</si>
  <si>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</si>
  <si>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</si>
  <si>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</si>
  <si>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</si>
  <si>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</si>
  <si>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</si>
  <si>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</si>
  <si>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</si>
  <si>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</si>
  <si>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</si>
  <si>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</si>
  <si>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</si>
  <si>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</si>
  <si>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</si>
  <si>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</si>
  <si>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</si>
  <si>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</si>
  <si>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</si>
  <si>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</si>
  <si>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</si>
  <si>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</si>
  <si>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</si>
  <si>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</si>
  <si>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</si>
  <si>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</si>
  <si>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</si>
  <si>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</si>
  <si>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</si>
  <si>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</si>
  <si>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</si>
  <si>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</si>
  <si>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</si>
  <si>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</si>
  <si>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</si>
  <si>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</si>
  <si>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</si>
  <si>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</si>
  <si>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</si>
  <si>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</si>
  <si>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</si>
  <si>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</si>
  <si>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</si>
  <si>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</si>
  <si>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</si>
  <si>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</si>
  <si>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</si>
  <si>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</si>
  <si>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</si>
  <si>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</si>
  <si>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</si>
  <si>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</si>
  <si>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</si>
  <si>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</si>
  <si>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</si>
  <si>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</si>
  <si>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</si>
  <si>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</si>
  <si>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</si>
  <si>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</si>
  <si>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</si>
  <si>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</si>
  <si>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</si>
  <si>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</si>
  <si>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</si>
  <si>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</si>
  <si>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</si>
  <si>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</si>
  <si>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</si>
  <si>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</si>
  <si>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</si>
  <si>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</si>
  <si>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</si>
  <si>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</si>
  <si>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</si>
  <si>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</si>
  <si>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</si>
  <si>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</si>
  <si>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</si>
  <si>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</si>
  <si>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</si>
  <si>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</si>
  <si>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</si>
  <si>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</si>
  <si>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</si>
  <si>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</si>
  <si>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</si>
  <si>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</si>
  <si>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</si>
  <si>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</si>
  <si>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</si>
  <si>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</si>
  <si>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</si>
  <si>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</si>
  <si>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</si>
  <si>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</si>
  <si>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</si>
  <si>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</si>
  <si>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</si>
  <si>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</si>
  <si>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</si>
  <si>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</si>
  <si>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</si>
  <si>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</si>
  <si>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</si>
  <si>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</si>
  <si>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</si>
  <si>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</si>
  <si>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</si>
  <si>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</si>
  <si>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</si>
  <si>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</si>
  <si>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</si>
  <si>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</si>
  <si>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</si>
  <si>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</si>
  <si>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</si>
  <si>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</si>
  <si>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</si>
  <si>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</si>
  <si>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</si>
  <si>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</si>
  <si>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</si>
  <si>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</si>
  <si>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</si>
  <si>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</si>
  <si>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</si>
  <si>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</si>
  <si>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</si>
  <si>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</si>
  <si>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</si>
  <si>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</si>
  <si>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</si>
  <si>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</si>
  <si>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</si>
  <si>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</si>
  <si>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</si>
  <si>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</si>
  <si>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</si>
  <si>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</si>
  <si>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</si>
  <si>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</si>
  <si>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</si>
  <si>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</si>
  <si>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</si>
  <si>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</si>
  <si>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</si>
  <si>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</si>
  <si>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</si>
  <si>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</si>
  <si>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</si>
  <si>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</si>
  <si>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</si>
  <si>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</si>
  <si>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</si>
  <si>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</si>
  <si>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</si>
  <si>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</si>
  <si>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</si>
  <si>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</si>
  <si>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</si>
  <si>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</si>
  <si>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</si>
  <si>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</si>
  <si>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</si>
  <si>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</si>
  <si>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</si>
  <si>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</si>
  <si>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</si>
  <si>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</si>
  <si>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</si>
  <si>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</si>
  <si>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</si>
  <si>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</si>
  <si>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</si>
  <si>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</si>
  <si>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</si>
  <si>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</si>
  <si>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</si>
  <si>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</si>
  <si>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</si>
  <si>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</si>
  <si>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</si>
  <si>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</si>
  <si>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</si>
  <si>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</si>
  <si>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</si>
  <si>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</si>
  <si>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</si>
  <si>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</si>
  <si>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</si>
  <si>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</si>
  <si>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</si>
  <si>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</si>
  <si>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</si>
  <si>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</si>
  <si>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</si>
  <si>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</si>
  <si>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</si>
  <si>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</si>
  <si>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</si>
  <si>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</si>
  <si>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</si>
  <si>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</si>
  <si>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</si>
  <si>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</si>
  <si>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</si>
  <si>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</si>
  <si>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</si>
  <si>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</si>
  <si>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</si>
  <si>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</si>
  <si>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</si>
  <si>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</si>
  <si>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</si>
  <si>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</si>
  <si>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</si>
  <si>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</si>
  <si>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</si>
  <si>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</si>
  <si>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</si>
  <si>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</si>
  <si>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</si>
  <si>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</si>
  <si>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</si>
  <si>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</si>
  <si>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</si>
  <si>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</si>
  <si>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</si>
  <si>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</si>
  <si>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</si>
  <si>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</si>
  <si>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</si>
  <si>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</si>
  <si>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</si>
  <si>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</si>
  <si>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</si>
  <si>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</si>
  <si>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</si>
  <si>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</si>
  <si>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</si>
  <si>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</si>
  <si>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</si>
  <si>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</si>
  <si>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</si>
  <si>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</si>
  <si>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</si>
  <si>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</si>
  <si>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</si>
  <si>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</si>
  <si>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</si>
  <si>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</si>
  <si>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</si>
  <si>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</si>
  <si>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</si>
  <si>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</si>
  <si>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</si>
  <si>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</si>
  <si>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</si>
  <si>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</si>
  <si>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</si>
  <si>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</si>
  <si>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</si>
  <si>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</si>
  <si>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</si>
  <si>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</si>
  <si>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</si>
  <si>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</si>
  <si>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</si>
  <si>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</si>
  <si>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</si>
  <si>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</si>
  <si>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</si>
  <si>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</si>
  <si>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</si>
  <si>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</si>
  <si>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</si>
  <si>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</si>
  <si>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</si>
  <si>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</si>
  <si>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</si>
  <si>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</si>
  <si>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</si>
  <si>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</si>
  <si>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</si>
  <si>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</si>
  <si>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</si>
  <si>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</si>
  <si>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</si>
  <si>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</si>
  <si>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</si>
  <si>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</si>
  <si>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</si>
  <si>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</si>
  <si>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</si>
  <si>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</si>
  <si>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</si>
  <si>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</si>
  <si>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</si>
  <si>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</si>
  <si>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</si>
  <si>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</si>
  <si>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</si>
  <si>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</si>
  <si>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</si>
  <si>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</si>
  <si>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</si>
  <si>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</si>
  <si>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</si>
  <si>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</si>
  <si>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</si>
  <si>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</si>
  <si>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</si>
  <si>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</si>
  <si>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</si>
  <si>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</si>
  <si>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</si>
  <si>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</si>
  <si>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</si>
  <si>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</si>
  <si>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</si>
  <si>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</si>
  <si>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</si>
  <si>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</si>
  <si>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</si>
  <si>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</si>
  <si>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</si>
  <si>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</si>
  <si>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</si>
  <si>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</si>
  <si>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</si>
  <si>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</si>
  <si>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</si>
  <si>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</si>
  <si>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</si>
  <si>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</si>
  <si>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</si>
  <si>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</si>
  <si>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</si>
  <si>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</si>
  <si>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</si>
  <si>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</si>
  <si>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</si>
  <si>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</si>
  <si>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</si>
  <si>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</si>
  <si>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</si>
  <si>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</si>
  <si>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</si>
  <si>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</si>
  <si>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</si>
  <si>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</si>
  <si>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</si>
  <si>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</si>
  <si>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</si>
  <si>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</si>
  <si>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</si>
  <si>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</si>
  <si>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</si>
  <si>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</si>
  <si>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</si>
  <si>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</si>
  <si>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</si>
  <si>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</si>
  <si>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</si>
  <si>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</si>
  <si>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</si>
  <si>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</si>
  <si>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</si>
  <si>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</si>
  <si>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</si>
  <si>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</si>
  <si>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</si>
  <si>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</si>
  <si>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</si>
  <si>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</si>
  <si>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</si>
  <si>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</si>
  <si>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</si>
  <si>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</si>
  <si>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</si>
  <si>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</si>
  <si>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</si>
  <si>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</si>
  <si>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</si>
  <si>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</si>
  <si>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</si>
  <si>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</si>
  <si>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</si>
  <si>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</si>
  <si>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</si>
  <si>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</si>
  <si>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</si>
  <si>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</si>
  <si>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</si>
  <si>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</si>
  <si>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</si>
  <si>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</si>
  <si>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</si>
  <si>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</si>
  <si>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</si>
  <si>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</si>
  <si>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</si>
  <si>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</si>
  <si>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</si>
  <si>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</si>
  <si>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</si>
  <si>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</si>
  <si>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</si>
  <si>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</si>
  <si>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</si>
  <si>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</si>
  <si>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</si>
  <si>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</si>
  <si>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</si>
  <si>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</si>
  <si>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</si>
  <si>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</si>
  <si>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</si>
  <si>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</si>
  <si>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</si>
  <si>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</si>
  <si>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</si>
  <si>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</si>
  <si>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</si>
  <si>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</si>
  <si>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</si>
  <si>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</si>
  <si>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</si>
  <si>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</si>
  <si>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</si>
  <si>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</si>
  <si>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</si>
  <si>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</si>
  <si>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</si>
  <si>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</si>
  <si>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</si>
  <si>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</si>
  <si>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</si>
  <si>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</si>
  <si>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</si>
  <si>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</si>
  <si>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</si>
  <si>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</si>
  <si>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</si>
  <si>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</si>
  <si>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</si>
  <si>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</si>
  <si>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</si>
  <si>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</si>
  <si>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</si>
  <si>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</si>
  <si>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</si>
  <si>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</si>
  <si>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</si>
  <si>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</si>
  <si>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</si>
  <si>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</si>
  <si>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</si>
  <si>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</si>
  <si>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</si>
  <si>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</si>
  <si>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</si>
  <si>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</si>
  <si>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</si>
  <si>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</si>
  <si>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</si>
  <si>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</si>
  <si>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</si>
  <si>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</si>
  <si>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</si>
  <si>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</si>
  <si>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</si>
  <si>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</si>
  <si>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</si>
  <si>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</si>
  <si>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</si>
  <si>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</si>
  <si>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</si>
  <si>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</si>
  <si>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</si>
  <si>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</si>
  <si>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</si>
  <si>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</si>
  <si>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</si>
  <si>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</si>
  <si>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</si>
  <si>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</si>
  <si>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</si>
  <si>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</si>
  <si>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</si>
  <si>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</si>
  <si>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</si>
  <si>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</si>
  <si>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</si>
  <si>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</si>
  <si>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</si>
  <si>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</si>
  <si>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</si>
  <si>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</si>
  <si>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</si>
  <si>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</si>
  <si>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</si>
  <si>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</si>
  <si>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</si>
  <si>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</si>
  <si>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</si>
  <si>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</si>
  <si>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</si>
  <si>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</si>
  <si>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</si>
  <si>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</si>
  <si>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</si>
  <si>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</si>
  <si>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</si>
  <si>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</si>
  <si>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</si>
  <si>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</si>
  <si>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</si>
  <si>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</si>
  <si>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</si>
  <si>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</si>
  <si>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</si>
  <si>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</si>
  <si>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</si>
  <si>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</si>
  <si>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</si>
  <si>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</si>
  <si>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</si>
  <si>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</si>
  <si>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</si>
  <si>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</si>
  <si>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</si>
  <si>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</si>
  <si>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</si>
  <si>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</si>
  <si>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</si>
  <si>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</si>
  <si>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</si>
  <si>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</si>
  <si>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</si>
  <si>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</si>
  <si>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</si>
  <si>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</si>
  <si>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</si>
  <si>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</si>
  <si>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</si>
  <si>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</si>
  <si>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</si>
  <si>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</si>
  <si>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</si>
  <si>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</si>
  <si>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</si>
  <si>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</si>
  <si>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</si>
  <si>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</si>
  <si>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</si>
  <si>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</si>
  <si>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</si>
  <si>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</si>
  <si>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</si>
  <si>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</si>
  <si>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</si>
  <si>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</si>
  <si>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</si>
  <si>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</si>
  <si>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</si>
  <si>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</si>
  <si>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</si>
  <si>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</si>
  <si>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</si>
  <si>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</si>
  <si>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</si>
  <si>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</si>
  <si>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</si>
  <si>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</si>
  <si>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</si>
  <si>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</si>
  <si>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</si>
  <si>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</si>
  <si>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</si>
  <si>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</si>
  <si>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</si>
  <si>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</si>
  <si>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</si>
  <si>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</si>
  <si>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</si>
  <si>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</si>
  <si>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</si>
  <si>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</si>
  <si>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</si>
  <si>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</si>
  <si>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</si>
  <si>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</si>
  <si>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</si>
  <si>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</si>
  <si>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</si>
  <si>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</si>
  <si>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</si>
  <si>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</si>
  <si>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</si>
  <si>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</si>
  <si>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</si>
  <si>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</si>
  <si>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</si>
  <si>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</si>
  <si>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</si>
  <si>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</si>
  <si>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</si>
  <si>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</si>
  <si>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</si>
  <si>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</si>
  <si>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</si>
  <si>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</si>
  <si>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</si>
  <si>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</si>
  <si>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</si>
  <si>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</si>
  <si>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</si>
  <si>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</si>
  <si>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</si>
  <si>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</si>
  <si>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</si>
  <si>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</si>
  <si>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</si>
  <si>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</si>
  <si>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</si>
  <si>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</si>
  <si>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</si>
  <si>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</si>
  <si>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</si>
  <si>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</si>
  <si>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</si>
  <si>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</si>
  <si>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</si>
  <si>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</si>
  <si>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</si>
  <si>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</si>
  <si>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</si>
  <si>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</si>
  <si>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</si>
  <si>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</si>
  <si>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</si>
  <si>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</si>
  <si>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</si>
  <si>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</si>
  <si>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</si>
  <si>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</si>
  <si>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</si>
  <si>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</si>
  <si>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</si>
  <si>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</si>
  <si>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</si>
  <si>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</si>
  <si>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</si>
  <si>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</si>
  <si>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</si>
  <si>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</si>
  <si>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</si>
  <si>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</si>
  <si>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</si>
  <si>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</si>
  <si>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</si>
  <si>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</si>
  <si>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</si>
  <si>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</si>
  <si>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</si>
  <si>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</si>
  <si>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</si>
  <si>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</si>
  <si>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</si>
  <si>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</si>
  <si>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</si>
  <si>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</si>
  <si>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</si>
  <si>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</si>
  <si>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</si>
  <si>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</si>
  <si>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</si>
  <si>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</si>
  <si>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</si>
  <si>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</si>
  <si>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</si>
  <si>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</si>
  <si>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</si>
  <si>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</si>
  <si>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</si>
  <si>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</si>
  <si>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</si>
  <si>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</si>
  <si>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</si>
  <si>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</si>
  <si>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</si>
  <si>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</si>
  <si>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</si>
  <si>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</si>
  <si>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</si>
  <si>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</si>
  <si>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</si>
  <si>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</si>
  <si>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</si>
  <si>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</si>
  <si>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</si>
  <si>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</si>
  <si>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</si>
  <si>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</si>
  <si>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</si>
  <si>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</si>
  <si>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</si>
  <si>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</si>
  <si>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</si>
  <si>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</si>
  <si>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</si>
  <si>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</si>
  <si>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</si>
  <si>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</si>
  <si>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</si>
  <si>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</si>
  <si>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</si>
  <si>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</si>
  <si>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</si>
  <si>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</si>
  <si>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</si>
  <si>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</si>
  <si>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</si>
  <si>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</si>
  <si>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</si>
  <si>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</si>
  <si>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</si>
  <si>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</si>
  <si>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</si>
  <si>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</si>
  <si>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</si>
  <si>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</si>
  <si>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</si>
  <si>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</si>
  <si>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</si>
  <si>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</si>
  <si>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</si>
  <si>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</si>
  <si>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</si>
  <si>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</si>
  <si>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</si>
  <si>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</si>
  <si>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</si>
  <si>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</si>
  <si>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</si>
  <si>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</si>
  <si>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</si>
  <si>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</si>
  <si>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</si>
  <si>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</si>
  <si>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</si>
  <si>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</si>
  <si>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</si>
  <si>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</si>
  <si>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</si>
  <si>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</si>
  <si>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</si>
  <si>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</si>
  <si>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</si>
  <si>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</si>
  <si>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</si>
  <si>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</si>
  <si>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</si>
  <si>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</si>
  <si>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</si>
  <si>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</si>
  <si>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</si>
  <si>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</si>
  <si>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</si>
  <si>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</si>
  <si>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</si>
  <si>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</si>
  <si>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</si>
  <si>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</si>
  <si>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</si>
  <si>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</si>
  <si>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</si>
  <si>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</si>
  <si>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</si>
  <si>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</si>
  <si>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</si>
  <si>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</si>
  <si>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</si>
  <si>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</si>
  <si>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</si>
  <si>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</si>
  <si>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</si>
  <si>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</si>
  <si>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</si>
  <si>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</si>
  <si>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</si>
  <si>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</si>
  <si>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</si>
  <si>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</si>
  <si>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</si>
  <si>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</si>
  <si>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</si>
  <si>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</si>
  <si>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</si>
  <si>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</si>
  <si>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</si>
  <si>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</si>
  <si>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</si>
  <si>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</si>
  <si>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</si>
  <si>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</si>
  <si>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</si>
  <si>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</si>
  <si>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</si>
  <si>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</si>
  <si>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</si>
  <si>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</si>
  <si>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</si>
  <si>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</si>
  <si>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</si>
  <si>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</si>
  <si>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</si>
  <si>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</si>
  <si>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</si>
  <si>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</si>
  <si>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</si>
  <si>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</si>
  <si>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</si>
  <si>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</si>
  <si>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</si>
  <si>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</si>
  <si>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</si>
  <si>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</si>
  <si>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</si>
  <si>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</si>
  <si>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</si>
  <si>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</si>
  <si>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</si>
  <si>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</si>
  <si>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</si>
  <si>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</si>
  <si>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</si>
  <si>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</si>
  <si>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</si>
  <si>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</si>
  <si>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</si>
  <si>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</si>
  <si>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</si>
  <si>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</si>
  <si>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</si>
  <si>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</si>
  <si>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</si>
  <si>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</si>
  <si>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</si>
  <si>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</si>
  <si>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</si>
  <si>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</si>
  <si>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</si>
  <si>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</si>
  <si>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</si>
  <si>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</si>
  <si>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</si>
  <si>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</si>
  <si>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</si>
  <si>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</si>
  <si>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</si>
  <si>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</si>
  <si>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</si>
  <si>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</si>
  <si>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</si>
  <si>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</si>
  <si>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</si>
  <si>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</si>
  <si>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</si>
  <si>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</si>
  <si>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</si>
  <si>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</si>
  <si>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</si>
  <si>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</si>
  <si>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</si>
  <si>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</si>
  <si>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</si>
  <si>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</si>
  <si>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</si>
  <si>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</si>
  <si>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</si>
  <si>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</si>
  <si>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</si>
  <si>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</si>
  <si>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</si>
  <si>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</si>
  <si>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</si>
  <si>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</si>
  <si>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</si>
  <si>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</si>
  <si>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</si>
  <si>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</si>
  <si>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</si>
  <si>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</si>
  <si>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</si>
  <si>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</si>
  <si>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</si>
  <si>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</si>
  <si>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</si>
  <si>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</si>
  <si>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</si>
  <si>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</si>
  <si>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</si>
  <si>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</si>
  <si>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</si>
  <si>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</si>
  <si>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</si>
  <si>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</si>
  <si>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</si>
  <si>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</si>
  <si>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</si>
  <si>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</si>
  <si>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</si>
  <si>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</si>
  <si>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</si>
  <si>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</si>
  <si>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</si>
  <si>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</si>
  <si>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</si>
  <si>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</si>
  <si>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</si>
  <si>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</si>
  <si>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</si>
  <si>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</si>
  <si>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</si>
  <si>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</si>
  <si>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</si>
  <si>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</si>
  <si>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</si>
  <si>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</si>
  <si>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</si>
  <si>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</si>
  <si>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</si>
  <si>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</si>
  <si>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</si>
  <si>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</si>
  <si>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</si>
  <si>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</si>
  <si>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</si>
  <si>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</si>
  <si>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</si>
  <si>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</si>
  <si>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</si>
  <si>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</si>
  <si>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</si>
  <si>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</si>
  <si>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</si>
  <si>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</si>
  <si>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</si>
  <si>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</si>
  <si>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</si>
  <si>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</si>
  <si>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</si>
  <si>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</si>
  <si>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</si>
  <si>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</si>
  <si>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</si>
  <si>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</si>
  <si>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</si>
  <si>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</si>
  <si>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</si>
  <si>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</si>
  <si>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</si>
  <si>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</si>
  <si>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</si>
  <si>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</si>
  <si>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</si>
  <si>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</si>
  <si>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</si>
  <si>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</si>
  <si>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</si>
  <si>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</si>
  <si>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</si>
  <si>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</si>
  <si>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</si>
  <si>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</si>
  <si>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</si>
  <si>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</si>
  <si>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</si>
  <si>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</si>
  <si>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</si>
  <si>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</si>
  <si>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</si>
  <si>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</si>
  <si>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</si>
  <si>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</si>
  <si>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</si>
  <si>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</si>
  <si>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</si>
  <si>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</si>
  <si>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</si>
  <si>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</si>
  <si>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</si>
  <si>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</si>
  <si>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</si>
  <si>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</si>
  <si>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</si>
  <si>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</si>
  <si>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</si>
  <si>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</si>
  <si>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</si>
  <si>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</si>
  <si>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</si>
  <si>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</si>
  <si>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</si>
  <si>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</si>
  <si>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</si>
  <si>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</si>
  <si>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</si>
  <si>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</si>
  <si>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</si>
  <si>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</si>
  <si>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</si>
  <si>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</si>
  <si>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</si>
  <si>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</si>
  <si>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</si>
  <si>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</si>
  <si>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</si>
  <si>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</si>
  <si>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</si>
  <si>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</si>
  <si>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</si>
  <si>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</si>
  <si>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</si>
  <si>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</si>
  <si>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</si>
  <si>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</si>
  <si>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</si>
  <si>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</si>
  <si>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</si>
  <si>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</si>
  <si>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</si>
  <si>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</si>
  <si>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</si>
  <si>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</si>
  <si>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</si>
  <si>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</si>
  <si>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</si>
  <si>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</si>
  <si>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</si>
  <si>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</si>
  <si>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</si>
  <si>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</si>
  <si>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</si>
  <si>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</si>
  <si>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</si>
  <si>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</si>
  <si>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</si>
  <si>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</si>
  <si>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</si>
  <si>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</si>
  <si>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</si>
  <si>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</si>
  <si>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</si>
  <si>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</si>
  <si>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</si>
  <si>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</si>
  <si>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</si>
  <si>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</si>
  <si>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</si>
  <si>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</si>
  <si>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</si>
  <si>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</si>
  <si>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</si>
  <si>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</si>
  <si>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</si>
  <si>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</si>
  <si>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</si>
  <si>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</si>
  <si>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</si>
  <si>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</si>
  <si>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</si>
  <si>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</si>
  <si>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</si>
  <si>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</si>
  <si>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</si>
  <si>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</si>
  <si>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</si>
  <si>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</si>
  <si>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</si>
  <si>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</si>
  <si>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</si>
  <si>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</si>
  <si>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</si>
  <si>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</si>
  <si>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</si>
  <si>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</si>
  <si>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</si>
  <si>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</si>
  <si>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</si>
  <si>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</si>
  <si>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</si>
  <si>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</si>
  <si>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</si>
  <si>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</si>
  <si>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</si>
  <si>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</si>
  <si>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</si>
  <si>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</si>
  <si>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</si>
  <si>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</si>
  <si>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</si>
  <si>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</si>
  <si>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</si>
  <si>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</si>
  <si>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</si>
  <si>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</si>
  <si>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</si>
  <si>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</si>
  <si>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</si>
  <si>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</si>
  <si>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</si>
  <si>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</si>
  <si>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</si>
  <si>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</si>
  <si>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</si>
  <si>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</si>
  <si>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</si>
  <si>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</si>
  <si>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</si>
  <si>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</si>
  <si>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</si>
  <si>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</si>
  <si>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</si>
  <si>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</si>
  <si>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</si>
  <si>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</si>
  <si>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</si>
  <si>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</si>
  <si>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</si>
  <si>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</si>
  <si>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</si>
  <si>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</si>
  <si>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</si>
  <si>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</si>
  <si>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</si>
  <si>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</si>
  <si>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</si>
  <si>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</si>
  <si>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</si>
  <si>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</si>
  <si>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</si>
  <si>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</si>
  <si>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</si>
  <si>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</si>
  <si>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</si>
  <si>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</si>
  <si>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</si>
  <si>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</si>
  <si>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</si>
  <si>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</si>
  <si>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</si>
  <si>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</si>
  <si>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</si>
  <si>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</si>
  <si>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</si>
  <si>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</si>
  <si>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</si>
  <si>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</si>
  <si>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</si>
  <si>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</si>
  <si>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</si>
  <si>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</si>
  <si>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</si>
  <si>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</si>
  <si>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</si>
  <si>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</si>
  <si>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</si>
  <si>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</si>
  <si>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</si>
  <si>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</si>
  <si>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</si>
  <si>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</si>
  <si>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</si>
  <si>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</si>
  <si>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</si>
  <si>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</si>
  <si>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</si>
  <si>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</si>
  <si>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</si>
  <si>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</si>
  <si>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</si>
  <si>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</si>
  <si>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</si>
  <si>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</si>
  <si>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</si>
  <si>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</si>
  <si>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</si>
  <si>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</si>
  <si>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</si>
  <si>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</si>
  <si>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</si>
  <si>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</si>
  <si>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</si>
  <si>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</si>
  <si>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</si>
  <si>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</si>
  <si>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</si>
  <si>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</si>
  <si>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</si>
  <si>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</si>
  <si>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</si>
  <si>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</si>
  <si>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</si>
  <si>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</si>
  <si>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</si>
  <si>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</si>
  <si>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</si>
  <si>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</si>
  <si>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</si>
  <si>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</si>
  <si>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</si>
  <si>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</si>
  <si>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</si>
  <si>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</si>
  <si>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</si>
  <si>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</si>
  <si>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</si>
  <si>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</si>
  <si>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</si>
  <si>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</si>
  <si>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</si>
  <si>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</si>
  <si>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</si>
  <si>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</si>
  <si>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</si>
  <si>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</si>
  <si>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</si>
  <si>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</si>
  <si>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</si>
  <si>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</si>
  <si>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</si>
  <si>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</si>
  <si>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</si>
  <si>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</si>
  <si>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</si>
  <si>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</si>
  <si>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</si>
  <si>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</si>
  <si>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</si>
  <si>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</si>
  <si>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</si>
  <si>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</si>
  <si>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</si>
  <si>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</si>
  <si>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</si>
  <si>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</si>
  <si>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</si>
  <si>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</si>
  <si>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</si>
  <si>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</si>
  <si>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</si>
  <si>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</si>
  <si>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</si>
  <si>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</si>
  <si>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</si>
  <si>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</si>
  <si>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</si>
  <si>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</si>
  <si>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</si>
  <si>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</si>
  <si>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</si>
  <si>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</si>
  <si>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</si>
  <si>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</si>
  <si>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</si>
  <si>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</si>
  <si>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</si>
  <si>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</si>
  <si>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</si>
  <si>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</si>
  <si>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</si>
  <si>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</si>
  <si>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</si>
  <si>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</si>
  <si>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</si>
  <si>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</si>
  <si>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</si>
  <si>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</si>
  <si>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</si>
  <si>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</si>
  <si>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</si>
  <si>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</si>
  <si>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</si>
  <si>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</si>
  <si>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</si>
  <si>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</si>
  <si>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</si>
  <si>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</si>
  <si>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</si>
  <si>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</si>
  <si>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</si>
  <si>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</si>
  <si>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</si>
  <si>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</si>
  <si>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</si>
  <si>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</si>
  <si>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</si>
  <si>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</si>
  <si>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</si>
  <si>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</si>
  <si>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</si>
  <si>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</si>
  <si>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</si>
  <si>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</si>
  <si>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</si>
  <si>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</si>
  <si>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</si>
  <si>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</si>
  <si>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</si>
  <si>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</si>
  <si>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</si>
  <si>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</si>
  <si>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</si>
  <si>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</si>
  <si>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</si>
  <si>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</si>
  <si>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</si>
  <si>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</si>
  <si>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</si>
  <si>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</si>
  <si>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</si>
  <si>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</si>
  <si>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</si>
  <si>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</si>
  <si>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</si>
  <si>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</si>
  <si>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</si>
  <si>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</si>
  <si>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</si>
  <si>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</si>
  <si>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</si>
  <si>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</si>
  <si>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</si>
  <si>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</si>
  <si>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</si>
  <si>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</si>
  <si>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</si>
  <si>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</si>
  <si>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</si>
  <si>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</si>
  <si>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</si>
  <si>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</si>
  <si>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</si>
  <si>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</si>
  <si>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</si>
  <si>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</si>
  <si>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</si>
  <si>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</si>
  <si>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</si>
  <si>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</si>
  <si>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</si>
  <si>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</si>
  <si>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</si>
  <si>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</si>
  <si>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</si>
  <si>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</si>
  <si>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</si>
  <si>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</si>
  <si>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</si>
  <si>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</si>
  <si>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</si>
  <si>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</si>
  <si>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</si>
  <si>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</si>
  <si>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</si>
  <si>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</si>
  <si>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</si>
  <si>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</si>
  <si>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</si>
  <si>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</si>
  <si>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</si>
  <si>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</si>
  <si>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</si>
  <si>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</si>
  <si>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</si>
  <si>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</si>
  <si>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</si>
  <si>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</si>
  <si>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</si>
  <si>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</si>
  <si>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</si>
  <si>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</si>
  <si>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</si>
  <si>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</si>
  <si>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</si>
  <si>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</si>
  <si>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</si>
  <si>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</si>
  <si>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</si>
  <si>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</si>
  <si>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</si>
  <si>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</si>
  <si>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</si>
  <si>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</si>
  <si>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</si>
  <si>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</si>
  <si>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</si>
  <si>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</si>
  <si>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</si>
  <si>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</si>
  <si>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</si>
  <si>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</si>
  <si>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</si>
  <si>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</si>
  <si>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</si>
  <si>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</si>
  <si>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</si>
  <si>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</si>
  <si>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</si>
  <si>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</si>
  <si>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</si>
  <si>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</si>
  <si>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</si>
  <si>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</si>
  <si>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</si>
  <si>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</si>
  <si>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</si>
  <si>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</si>
  <si>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</si>
  <si>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</si>
  <si>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</si>
  <si>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</si>
  <si>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</si>
  <si>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</si>
  <si>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</si>
  <si>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</si>
  <si>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</si>
  <si>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</si>
  <si>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</si>
  <si>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</si>
  <si>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</si>
  <si>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</si>
  <si>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</si>
  <si>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</si>
  <si>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</si>
  <si>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</si>
  <si>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</si>
  <si>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</si>
  <si>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</si>
  <si>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</si>
  <si>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</si>
  <si>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</si>
  <si>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</si>
  <si>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</si>
  <si>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</si>
  <si>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</si>
  <si>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</si>
  <si>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</si>
  <si>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</si>
  <si>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</si>
  <si>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</si>
  <si>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</si>
  <si>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</si>
  <si>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</si>
  <si>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</si>
  <si>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</si>
  <si>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</si>
  <si>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</si>
  <si>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</si>
  <si>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</si>
  <si>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</si>
  <si>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</si>
  <si>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</si>
  <si>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</si>
  <si>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</si>
  <si>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</si>
  <si>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</si>
  <si>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</si>
  <si>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</si>
  <si>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</si>
  <si>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</si>
  <si>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</si>
  <si>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</si>
  <si>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</si>
  <si>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</si>
  <si>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</si>
  <si>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</si>
  <si>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</si>
  <si>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</si>
  <si>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</si>
  <si>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</si>
  <si>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</si>
  <si>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</si>
  <si>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</si>
  <si>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</si>
  <si>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</si>
  <si>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</si>
  <si>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</si>
  <si>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</si>
  <si>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</si>
  <si>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</si>
  <si>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</si>
  <si>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</si>
  <si>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</si>
  <si>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</si>
  <si>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</si>
  <si>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</si>
  <si>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</si>
  <si>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</si>
  <si>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</si>
  <si>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</si>
  <si>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</si>
  <si>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</si>
  <si>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</si>
  <si>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</si>
  <si>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</si>
  <si>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</si>
  <si>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</si>
  <si>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</si>
  <si>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</si>
  <si>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</si>
  <si>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</si>
  <si>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</si>
  <si>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</si>
  <si>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</si>
  <si>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</si>
  <si>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</si>
  <si>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</si>
  <si>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</si>
  <si>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</si>
  <si>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</si>
  <si>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</si>
  <si>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</si>
  <si>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</si>
  <si>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</si>
  <si>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</si>
  <si>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</si>
  <si>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</si>
  <si>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</si>
  <si>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</si>
  <si>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</si>
  <si>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</si>
  <si>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</si>
  <si>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</si>
  <si>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</si>
  <si>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</si>
  <si>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</si>
  <si>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</si>
  <si>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</si>
  <si>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</si>
  <si>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</si>
  <si>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</si>
  <si>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</si>
  <si>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</si>
  <si>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</si>
  <si>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</si>
  <si>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</si>
  <si>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</si>
  <si>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</si>
  <si>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</si>
  <si>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</si>
  <si>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</si>
  <si>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</si>
  <si>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</si>
  <si>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</si>
  <si>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</si>
  <si>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</si>
  <si>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</si>
  <si>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</si>
  <si>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</si>
  <si>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</si>
  <si>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</si>
  <si>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</si>
  <si>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</si>
  <si>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</si>
  <si>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</si>
  <si>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</si>
  <si>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</si>
  <si>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</si>
  <si>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</si>
  <si>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</si>
  <si>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</si>
  <si>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</si>
  <si>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</si>
  <si>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</si>
  <si>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</si>
  <si>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</si>
  <si>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</si>
  <si>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</si>
  <si>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</si>
  <si>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</si>
  <si>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</si>
  <si>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</si>
  <si>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</si>
  <si>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</si>
  <si>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</si>
  <si>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</si>
  <si>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</si>
  <si>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</si>
  <si>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</si>
  <si>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</si>
  <si>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</si>
  <si>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</si>
  <si>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</si>
  <si>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</si>
  <si>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</si>
  <si>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</si>
  <si>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</si>
  <si>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</si>
  <si>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</si>
  <si>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</si>
  <si>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</si>
  <si>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</si>
  <si>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</si>
  <si>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</si>
  <si>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</si>
  <si>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</si>
  <si>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</si>
  <si>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</si>
  <si>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</si>
  <si>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</si>
  <si>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</si>
  <si>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</si>
  <si>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</si>
  <si>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</si>
  <si>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</si>
  <si>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</si>
  <si>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</si>
  <si>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</si>
  <si>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</si>
  <si>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</si>
  <si>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</si>
  <si>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</si>
  <si>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</si>
  <si>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</si>
  <si>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</si>
  <si>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</si>
  <si>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</si>
  <si>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</si>
  <si>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</si>
  <si>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</si>
  <si>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</si>
  <si>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</si>
  <si>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</si>
  <si>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</si>
  <si>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</si>
  <si>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</si>
  <si>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</si>
  <si>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</si>
  <si>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</si>
  <si>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</si>
  <si>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</si>
  <si>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</si>
  <si>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</si>
  <si>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</si>
  <si>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</si>
  <si>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</si>
  <si>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</si>
  <si>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</si>
  <si>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</si>
  <si>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</si>
  <si>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</si>
  <si>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</si>
  <si>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</si>
  <si>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</si>
  <si>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</si>
  <si>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</si>
  <si>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</si>
  <si>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</si>
  <si>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</si>
  <si>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</si>
  <si>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</si>
  <si>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</si>
  <si>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</si>
  <si>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</si>
  <si>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</si>
  <si>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</si>
  <si>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</si>
  <si>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</si>
  <si>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</si>
  <si>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</si>
  <si>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</si>
  <si>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</si>
  <si>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</si>
  <si>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</si>
  <si>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</si>
  <si>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</si>
  <si>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</si>
  <si>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</si>
  <si>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</si>
  <si>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</si>
  <si>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</si>
  <si>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</si>
  <si>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</si>
  <si>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</si>
  <si>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</si>
  <si>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</si>
  <si>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</si>
  <si>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</si>
  <si>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</si>
  <si>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</si>
  <si>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</si>
  <si>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</si>
  <si>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</si>
  <si>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</si>
  <si>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</si>
  <si>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</si>
  <si>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</si>
  <si>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</si>
  <si>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</si>
  <si>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</si>
  <si>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</si>
  <si>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</si>
  <si>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</si>
  <si>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</si>
  <si>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</si>
  <si>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</si>
  <si>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</si>
  <si>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</si>
  <si>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</si>
  <si>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</si>
  <si>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</si>
  <si>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</si>
  <si>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</si>
  <si>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</si>
  <si>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</si>
  <si>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</si>
  <si>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</si>
  <si>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</si>
  <si>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</si>
  <si>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</si>
  <si>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</si>
  <si>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</si>
  <si>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</si>
  <si>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</si>
  <si>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</si>
  <si>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</si>
  <si>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</si>
  <si>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</si>
  <si>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</si>
  <si>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</si>
  <si>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</si>
  <si>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</si>
  <si>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</si>
  <si>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</si>
  <si>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</si>
  <si>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</si>
  <si>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</si>
  <si>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</si>
  <si>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</si>
  <si>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</si>
  <si>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</si>
  <si>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</si>
  <si>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</si>
  <si>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</si>
  <si>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</si>
  <si>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</si>
  <si>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</si>
  <si>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</si>
  <si>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</si>
  <si>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</si>
  <si>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</si>
  <si>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</si>
  <si>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</si>
  <si>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</si>
  <si>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</si>
  <si>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</si>
  <si>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</si>
  <si>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</si>
  <si>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</si>
  <si>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</si>
  <si>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</si>
  <si>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</si>
  <si>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</si>
  <si>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</si>
  <si>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</si>
  <si>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</si>
  <si>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</si>
  <si>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</si>
  <si>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</si>
  <si>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</si>
  <si>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</si>
  <si>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</si>
  <si>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</si>
  <si>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</si>
  <si>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</si>
  <si>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</si>
  <si>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</si>
  <si>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</si>
  <si>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</si>
  <si>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</si>
  <si>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</si>
  <si>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</si>
  <si>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</si>
  <si>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</si>
  <si>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</si>
  <si>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</si>
  <si>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</si>
  <si>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</si>
  <si>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</si>
  <si>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</si>
  <si>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</si>
  <si>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</si>
  <si>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</si>
  <si>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</si>
  <si>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</si>
  <si>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</si>
  <si>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</si>
  <si>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</si>
  <si>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</si>
  <si>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</si>
  <si>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</si>
  <si>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</si>
  <si>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</si>
  <si>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</si>
  <si>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</si>
  <si>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</si>
  <si>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</si>
  <si>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</si>
  <si>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</si>
  <si>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</si>
  <si>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</si>
  <si>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</si>
  <si>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</si>
  <si>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</si>
  <si>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</si>
  <si>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</si>
  <si>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</si>
  <si>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</si>
  <si>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</si>
  <si>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</si>
  <si>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</si>
  <si>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</si>
  <si>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</si>
  <si>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</si>
  <si>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</si>
  <si>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</si>
  <si>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</si>
  <si>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</si>
  <si>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</si>
  <si>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</si>
  <si>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</si>
  <si>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</si>
  <si>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</si>
  <si>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</si>
  <si>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</si>
  <si>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</si>
  <si>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</si>
  <si>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</si>
  <si>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</si>
  <si>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</si>
  <si>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</si>
  <si>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</si>
  <si>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</si>
  <si>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</si>
  <si>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</si>
  <si>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</si>
  <si>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</si>
  <si>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</si>
  <si>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</si>
  <si>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</si>
  <si>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</si>
  <si>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</si>
  <si>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</si>
  <si>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</si>
  <si>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</si>
  <si>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</si>
  <si>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</si>
  <si>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</si>
  <si>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</si>
  <si>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</si>
  <si>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</si>
  <si>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</si>
  <si>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</si>
  <si>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</si>
  <si>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</si>
  <si>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</si>
  <si>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</si>
  <si>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</si>
  <si>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</si>
  <si>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</si>
  <si>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</si>
  <si>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</si>
  <si>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</si>
  <si>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</si>
  <si>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</si>
  <si>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</si>
  <si>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</si>
  <si>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</si>
  <si>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</si>
  <si>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</si>
  <si>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</si>
  <si>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</si>
  <si>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</si>
  <si>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</si>
  <si>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</si>
  <si>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</si>
  <si>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</si>
  <si>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</si>
  <si>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</si>
  <si>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</si>
  <si>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</si>
  <si>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</si>
  <si>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</si>
  <si>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</si>
  <si>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</si>
  <si>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</si>
  <si>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</si>
  <si>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</si>
  <si>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</si>
  <si>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</si>
  <si>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</si>
  <si>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</si>
  <si>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</si>
  <si>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</si>
  <si>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</si>
  <si>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</si>
  <si>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</si>
  <si>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</si>
  <si>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</si>
  <si>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</si>
  <si>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</si>
  <si>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</si>
  <si>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</si>
  <si>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</si>
  <si>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</si>
  <si>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</si>
  <si>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</si>
  <si>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</si>
  <si>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</si>
  <si>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</si>
  <si>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</si>
  <si>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</si>
  <si>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</si>
  <si>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</si>
  <si>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</si>
  <si>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</si>
  <si>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</si>
  <si>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</si>
  <si>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</si>
  <si>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</si>
  <si>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</si>
  <si>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</si>
  <si>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</si>
  <si>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</si>
  <si>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</si>
  <si>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</si>
  <si>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</si>
  <si>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</si>
  <si>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</si>
  <si>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</si>
  <si>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</si>
  <si>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</si>
  <si>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</si>
  <si>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</si>
  <si>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</si>
  <si>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</si>
  <si>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</si>
  <si>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</si>
  <si>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</si>
  <si>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</si>
  <si>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</si>
  <si>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</si>
  <si>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</si>
  <si>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</si>
  <si>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</si>
  <si>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</si>
  <si>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</si>
  <si>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</si>
  <si>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</si>
  <si>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</si>
  <si>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</si>
  <si>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</si>
  <si>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</si>
  <si>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</si>
  <si>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</si>
  <si>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</si>
  <si>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</si>
  <si>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</si>
  <si>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</si>
  <si>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</si>
  <si>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</si>
  <si>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</si>
  <si>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</si>
  <si>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</si>
  <si>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</si>
  <si>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</si>
  <si>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</si>
  <si>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</si>
  <si>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</si>
  <si>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</si>
  <si>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</si>
  <si>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</si>
  <si>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</si>
  <si>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</si>
  <si>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</si>
  <si>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</si>
  <si>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</si>
  <si>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</si>
  <si>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</si>
  <si>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</si>
  <si>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</si>
  <si>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</si>
  <si>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</si>
  <si>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</si>
  <si>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</si>
  <si>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</si>
  <si>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</si>
  <si>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</si>
  <si>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</si>
  <si>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</si>
  <si>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</si>
  <si>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</si>
  <si>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</si>
  <si>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</si>
  <si>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</si>
  <si>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</si>
  <si>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</si>
  <si>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</si>
  <si>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</si>
  <si>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</si>
  <si>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</si>
  <si>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</si>
  <si>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</si>
  <si>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</si>
  <si>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</si>
  <si>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</si>
  <si>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</si>
  <si>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</si>
  <si>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</si>
  <si>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</si>
  <si>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</si>
  <si>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</si>
  <si>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</si>
  <si>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</si>
  <si>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</si>
  <si>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</si>
  <si>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</si>
  <si>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</si>
  <si>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</si>
  <si>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</si>
  <si>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</si>
  <si>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</si>
  <si>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</si>
  <si>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</si>
  <si>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</si>
  <si>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</si>
  <si>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</si>
  <si>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</si>
  <si>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</si>
  <si>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</si>
  <si>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</si>
  <si>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</si>
  <si>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</si>
  <si>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</si>
  <si>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</si>
  <si>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</si>
  <si>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</si>
  <si>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</si>
  <si>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</si>
  <si>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</si>
  <si>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</si>
  <si>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</si>
  <si>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</si>
  <si>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</si>
  <si>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</si>
  <si>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</si>
  <si>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</si>
  <si>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</si>
  <si>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</si>
  <si>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</si>
  <si>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</si>
  <si>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</si>
  <si>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</si>
  <si>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</si>
  <si>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</si>
  <si>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</si>
  <si>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</si>
  <si>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</si>
  <si>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</si>
  <si>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</si>
  <si>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</si>
  <si>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</si>
  <si>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</si>
  <si>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</si>
  <si>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</si>
  <si>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</si>
  <si>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</si>
  <si>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</si>
  <si>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</si>
  <si>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</si>
  <si>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</si>
  <si>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</si>
  <si>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</si>
  <si>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</si>
  <si>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</si>
  <si>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</si>
  <si>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</si>
  <si>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</si>
  <si>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</si>
  <si>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</si>
  <si>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</si>
  <si>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</si>
  <si>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</si>
  <si>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</si>
  <si>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</si>
  <si>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</si>
  <si>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</si>
  <si>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</si>
  <si>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</si>
  <si>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</si>
  <si>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</si>
  <si>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</si>
  <si>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</si>
  <si>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</si>
  <si>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</si>
  <si>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</si>
  <si>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</si>
  <si>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</si>
  <si>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</si>
  <si>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</si>
  <si>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</si>
  <si>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</si>
  <si>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</si>
  <si>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</si>
  <si>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</si>
  <si>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</si>
  <si>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</si>
  <si>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</si>
  <si>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</si>
  <si>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</si>
  <si>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</si>
  <si>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</si>
  <si>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</si>
  <si>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</si>
  <si>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</si>
  <si>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</si>
  <si>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</si>
  <si>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</si>
  <si>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</si>
  <si>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</si>
  <si>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</si>
  <si>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</si>
  <si>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</si>
  <si>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</si>
  <si>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</si>
  <si>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</si>
  <si>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</si>
  <si>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</si>
  <si>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</si>
  <si>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</si>
  <si>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</si>
  <si>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</si>
  <si>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</si>
  <si>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</si>
  <si>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</si>
  <si>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</si>
  <si>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</si>
  <si>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</si>
  <si>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</si>
  <si>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</si>
  <si>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</si>
  <si>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</si>
  <si>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</si>
  <si>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</si>
  <si>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</si>
  <si>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</si>
  <si>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</si>
  <si>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</si>
  <si>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</si>
  <si>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</si>
  <si>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</si>
  <si>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</si>
  <si>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</si>
  <si>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</si>
  <si>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</si>
  <si>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</si>
  <si>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</si>
  <si>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</si>
  <si>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</si>
  <si>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</si>
  <si>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</si>
  <si>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</si>
  <si>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</si>
  <si>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</si>
  <si>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</si>
  <si>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</si>
  <si>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</si>
  <si>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</si>
  <si>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</si>
  <si>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</si>
  <si>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</si>
  <si>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</si>
  <si>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</si>
  <si>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</si>
  <si>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</si>
  <si>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</si>
  <si>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</si>
  <si>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</si>
  <si>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</si>
  <si>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</si>
  <si>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</si>
  <si>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</si>
  <si>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</si>
  <si>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</si>
  <si>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</si>
  <si>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</si>
  <si>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</si>
  <si>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</si>
  <si>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</si>
  <si>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</si>
  <si>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</si>
  <si>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</si>
  <si>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</si>
  <si>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</si>
  <si>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</si>
  <si>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</si>
  <si>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</si>
  <si>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</si>
  <si>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</si>
  <si>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</si>
  <si>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</si>
  <si>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</si>
  <si>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</si>
  <si>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</si>
  <si>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</si>
  <si>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</si>
  <si>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</si>
  <si>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</si>
  <si>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</si>
  <si>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</si>
  <si>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</si>
  <si>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</si>
  <si>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</si>
  <si>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</si>
  <si>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</si>
  <si>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</si>
  <si>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</si>
  <si>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</si>
  <si>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</si>
  <si>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</si>
  <si>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</si>
  <si>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</si>
  <si>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</si>
  <si>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</si>
  <si>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</si>
  <si>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</si>
  <si>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</si>
  <si>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</si>
  <si>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</si>
  <si>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</si>
  <si>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</si>
  <si>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</si>
  <si>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</si>
  <si>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</si>
  <si>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</si>
  <si>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</si>
  <si>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</si>
  <si>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</si>
  <si>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</si>
  <si>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</si>
  <si>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</si>
  <si>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</si>
  <si>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</si>
  <si>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</si>
  <si>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</si>
  <si>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</si>
  <si>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</si>
  <si>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</si>
  <si>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</si>
  <si>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</si>
  <si>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</si>
  <si>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</si>
  <si>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</si>
  <si>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</si>
  <si>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</si>
  <si>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</si>
  <si>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</si>
  <si>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</si>
  <si>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</si>
  <si>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</si>
  <si>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</si>
  <si>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</si>
  <si>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</si>
  <si>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</si>
  <si>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</si>
  <si>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</si>
  <si>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</si>
  <si>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</si>
  <si>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</si>
  <si>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</si>
  <si>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</si>
  <si>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</si>
  <si>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</si>
  <si>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</si>
  <si>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</si>
  <si>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</si>
  <si>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</si>
  <si>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</si>
  <si>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</si>
  <si>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</si>
  <si>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</si>
  <si>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</si>
  <si>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</si>
  <si>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</si>
  <si>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</si>
  <si>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</si>
  <si>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</si>
  <si>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</si>
  <si>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</si>
  <si>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</si>
  <si>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</si>
  <si>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</si>
  <si>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</si>
  <si>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</si>
  <si>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</si>
  <si>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</si>
  <si>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</si>
  <si>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</si>
  <si>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</si>
  <si>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</si>
  <si>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</si>
  <si>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</si>
  <si>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</si>
  <si>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</si>
  <si>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</si>
  <si>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</si>
  <si>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</si>
  <si>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</si>
  <si>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</si>
  <si>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</si>
  <si>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</si>
  <si>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</si>
  <si>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</si>
  <si>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</si>
  <si>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</si>
  <si>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</si>
  <si>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</si>
  <si>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</si>
  <si>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</si>
  <si>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</si>
  <si>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</si>
  <si>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</si>
  <si>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</si>
  <si>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</si>
  <si>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</si>
  <si>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</si>
  <si>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</si>
  <si>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</si>
  <si>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</si>
  <si>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</si>
  <si>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</si>
  <si>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</si>
  <si>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</si>
  <si>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</si>
  <si>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</si>
  <si>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</si>
  <si>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</si>
  <si>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</si>
  <si>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</si>
  <si>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</si>
  <si>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</si>
  <si>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</si>
  <si>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</si>
  <si>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</si>
  <si>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</si>
  <si>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</si>
  <si>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</si>
  <si>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</si>
  <si>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</si>
  <si>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</si>
  <si>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</si>
  <si>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</si>
  <si>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</si>
  <si>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</si>
  <si>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</si>
  <si>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</si>
  <si>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</si>
  <si>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</si>
  <si>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</si>
  <si>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</si>
  <si>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</si>
  <si>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</si>
  <si>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</si>
  <si>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</si>
  <si>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</si>
  <si>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</si>
  <si>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</si>
  <si>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</si>
  <si>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</si>
  <si>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</si>
  <si>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</si>
  <si>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</si>
  <si>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</si>
  <si>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</si>
  <si>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</si>
  <si>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</si>
  <si>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</si>
  <si>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</si>
  <si>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</si>
  <si>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</si>
  <si>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</si>
  <si>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</si>
  <si>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</si>
  <si>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</si>
  <si>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</si>
  <si>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</si>
  <si>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</si>
  <si>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</si>
  <si>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</si>
  <si>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</si>
  <si>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</si>
  <si>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</si>
  <si>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</si>
  <si>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</si>
  <si>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</si>
  <si>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</si>
  <si>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</si>
  <si>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</si>
  <si>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</si>
  <si>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</si>
  <si>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</si>
  <si>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</si>
  <si>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</si>
  <si>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</si>
  <si>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</si>
  <si>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</si>
  <si>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</si>
  <si>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</si>
  <si>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</si>
  <si>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</si>
  <si>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</si>
  <si>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</si>
  <si>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</si>
  <si>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</si>
  <si>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</si>
  <si>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</si>
  <si>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</si>
  <si>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</si>
  <si>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</si>
  <si>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</si>
  <si>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</si>
  <si>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</si>
  <si>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</si>
  <si>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</si>
  <si>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</si>
  <si>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</si>
  <si>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</si>
  <si>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</si>
  <si>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</si>
  <si>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</si>
  <si>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</si>
  <si>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</si>
  <si>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</si>
  <si>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</si>
  <si>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</si>
  <si>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</si>
  <si>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</si>
  <si>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</si>
  <si>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</si>
  <si>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</si>
  <si>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</si>
  <si>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</si>
  <si>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</si>
  <si>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</si>
  <si>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</si>
  <si>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</si>
  <si>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</si>
  <si>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</si>
  <si>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</si>
  <si>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</si>
  <si>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</si>
  <si>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</si>
  <si>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</si>
  <si>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</si>
  <si>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</si>
  <si>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</si>
  <si>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</si>
  <si>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</si>
  <si>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</si>
  <si>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</si>
  <si>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</si>
  <si>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</si>
  <si>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</si>
  <si>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</si>
  <si>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</si>
  <si>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</si>
  <si>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</si>
  <si>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</si>
  <si>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</si>
  <si>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</si>
  <si>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</si>
  <si>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</si>
  <si>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</si>
  <si>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</si>
  <si>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</si>
  <si>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</si>
  <si>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</si>
  <si>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</si>
  <si>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</si>
  <si>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</si>
  <si>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</si>
  <si>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</si>
  <si>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</si>
  <si>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</si>
  <si>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</si>
  <si>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</si>
  <si>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</si>
  <si>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</si>
  <si>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</si>
  <si>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</si>
  <si>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</si>
  <si>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</si>
  <si>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</si>
  <si>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</si>
  <si>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</si>
  <si>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</si>
  <si>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</si>
  <si>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</si>
  <si>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</si>
  <si>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</si>
  <si>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</si>
  <si>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</si>
  <si>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</si>
  <si>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</si>
  <si>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</si>
  <si>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</si>
  <si>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</si>
  <si>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</si>
  <si>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</si>
  <si>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</si>
  <si>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</si>
  <si>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</si>
  <si>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</si>
  <si>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</si>
  <si>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</si>
  <si>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</si>
  <si>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</si>
  <si>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</si>
  <si>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</si>
  <si>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</si>
  <si>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</si>
  <si>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</si>
  <si>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</si>
  <si>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</si>
  <si>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</si>
  <si>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</si>
  <si>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</si>
  <si>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</si>
  <si>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</si>
  <si>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</si>
  <si>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</si>
  <si>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</si>
  <si>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</si>
  <si>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</si>
  <si>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</si>
  <si>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</si>
  <si>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</si>
  <si>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</si>
  <si>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</si>
  <si>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</si>
  <si>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</si>
  <si>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</si>
  <si>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</si>
  <si>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</si>
  <si>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</si>
  <si>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</si>
  <si>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</si>
  <si>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</si>
  <si>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</si>
  <si>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</si>
  <si>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</si>
  <si>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</si>
  <si>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</si>
  <si>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</si>
  <si>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</si>
  <si>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</si>
  <si>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</si>
  <si>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</si>
  <si>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</si>
  <si>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</si>
  <si>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</si>
  <si>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</si>
  <si>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</si>
  <si>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</si>
  <si>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</si>
  <si>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</si>
  <si>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</si>
  <si>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</si>
  <si>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</si>
  <si>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</si>
  <si>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</si>
  <si>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</si>
  <si>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</si>
  <si>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</si>
  <si>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</si>
  <si>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</si>
  <si>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</si>
  <si>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</si>
  <si>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</si>
  <si>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</si>
  <si>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</si>
  <si>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</si>
  <si>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</si>
  <si>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</si>
  <si>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</si>
  <si>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</si>
  <si>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</si>
  <si>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</si>
  <si>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</si>
  <si>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</si>
  <si>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</si>
  <si>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</si>
  <si>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</si>
  <si>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</si>
  <si>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</si>
  <si>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</si>
  <si>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</si>
  <si>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</si>
  <si>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</si>
  <si>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</si>
  <si>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</si>
  <si>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</si>
  <si>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</si>
  <si>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</si>
  <si>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</si>
  <si>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</si>
  <si>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</si>
  <si>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</si>
  <si>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</si>
  <si>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</si>
  <si>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</si>
  <si>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</si>
  <si>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</si>
  <si>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</si>
  <si>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</si>
  <si>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</si>
  <si>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</si>
  <si>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</si>
  <si>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</si>
  <si>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</si>
  <si>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</si>
  <si>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</si>
  <si>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</si>
  <si>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</si>
  <si>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</si>
  <si>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</si>
  <si>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</si>
  <si>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</si>
  <si>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</si>
  <si>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</si>
  <si>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</si>
  <si>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</si>
  <si>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</si>
  <si>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</si>
  <si>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</si>
  <si>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</si>
  <si>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</si>
  <si>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</si>
  <si>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</si>
  <si>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</si>
  <si>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</si>
  <si>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</si>
  <si>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</si>
  <si>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</si>
  <si>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</si>
  <si>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</si>
  <si>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</si>
  <si>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</si>
  <si>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</si>
  <si>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</si>
  <si>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</si>
  <si>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</si>
  <si>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</si>
  <si>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</si>
  <si>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</si>
  <si>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</si>
  <si>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</si>
  <si>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</si>
  <si>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</si>
  <si>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</si>
  <si>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</si>
  <si>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</si>
  <si>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</si>
  <si>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</si>
  <si>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</si>
  <si>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</si>
  <si>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</si>
  <si>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</si>
  <si>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</si>
  <si>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</si>
  <si>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</si>
  <si>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</si>
  <si>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</si>
  <si>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</si>
  <si>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</si>
  <si>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</si>
  <si>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</si>
  <si>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</si>
  <si>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</si>
  <si>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</si>
  <si>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</si>
  <si>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</si>
  <si>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</si>
  <si>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</si>
  <si>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</si>
  <si>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</si>
  <si>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</si>
  <si>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</si>
  <si>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</si>
  <si>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</si>
  <si>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</si>
  <si>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</si>
  <si>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</si>
  <si>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</si>
  <si>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</si>
  <si>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</si>
  <si>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</si>
  <si>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</si>
  <si>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</si>
  <si>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</si>
  <si>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</si>
  <si>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</si>
  <si>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</si>
  <si>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</si>
  <si>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</si>
  <si>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</si>
  <si>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</si>
  <si>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</si>
  <si>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</si>
  <si>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</si>
  <si>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</si>
  <si>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</si>
  <si>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</si>
  <si>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</si>
  <si>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</si>
  <si>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</si>
  <si>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</si>
  <si>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</si>
  <si>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</si>
  <si>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</si>
  <si>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</si>
  <si>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</si>
  <si>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</si>
  <si>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</si>
  <si>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</si>
  <si>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</si>
  <si>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</si>
  <si>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</si>
  <si>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</si>
  <si>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</si>
  <si>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</si>
  <si>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</si>
  <si>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</si>
  <si>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</si>
  <si>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</si>
  <si>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</si>
  <si>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</si>
  <si>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</si>
  <si>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</si>
  <si>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</si>
  <si>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</si>
  <si>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</si>
  <si>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</si>
  <si>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</si>
  <si>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</si>
  <si>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</si>
  <si>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</si>
  <si>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</si>
  <si>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</si>
  <si>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</si>
  <si>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</si>
  <si>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</si>
  <si>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</si>
  <si>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</si>
  <si>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</si>
  <si>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</si>
  <si>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</si>
  <si>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</si>
  <si>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</si>
  <si>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</si>
  <si>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</si>
  <si>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</si>
  <si>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</si>
  <si>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</si>
  <si>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</si>
  <si>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</si>
  <si>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</si>
  <si>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</si>
  <si>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</si>
  <si>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</si>
  <si>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</si>
  <si>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</si>
  <si>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</si>
  <si>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</si>
  <si>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</si>
  <si>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</si>
  <si>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</si>
  <si>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</si>
  <si>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</si>
  <si>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</si>
  <si>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</si>
  <si>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</si>
  <si>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</si>
  <si>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</si>
  <si>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</si>
  <si>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</si>
  <si>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</si>
  <si>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</si>
  <si>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</si>
  <si>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</si>
  <si>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</si>
  <si>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</si>
  <si>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</si>
  <si>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</si>
  <si>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</si>
  <si>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</si>
  <si>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</si>
  <si>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</si>
  <si>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</si>
  <si>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</si>
  <si>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</si>
  <si>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</si>
  <si>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</si>
  <si>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</si>
  <si>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</si>
  <si>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</si>
  <si>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</si>
  <si>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</si>
  <si>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</si>
  <si>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</si>
  <si>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</si>
  <si>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</si>
  <si>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</si>
  <si>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</si>
  <si>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</si>
  <si>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</si>
  <si>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</si>
  <si>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</si>
  <si>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</si>
  <si>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</si>
  <si>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</si>
  <si>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</si>
  <si>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</si>
  <si>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</si>
  <si>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</si>
  <si>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</si>
  <si>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</si>
  <si>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</si>
  <si>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</si>
  <si>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</si>
  <si>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</si>
  <si>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</si>
  <si>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</si>
  <si>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</si>
  <si>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</si>
  <si>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</si>
  <si>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</si>
  <si>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</si>
  <si>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</si>
  <si>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</si>
  <si>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</si>
  <si>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</si>
  <si>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</si>
  <si>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</si>
  <si>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</si>
  <si>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</si>
  <si>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</si>
  <si>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</si>
  <si>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</si>
  <si>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</si>
  <si>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</si>
  <si>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</si>
  <si>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</si>
  <si>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</si>
  <si>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</si>
  <si>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</si>
  <si>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</si>
  <si>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</si>
  <si>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</si>
  <si>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</si>
  <si>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</si>
  <si>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</si>
  <si>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</si>
  <si>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</si>
  <si>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</si>
  <si>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</si>
  <si>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</si>
  <si>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</si>
  <si>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</si>
  <si>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</si>
  <si>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</si>
  <si>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</si>
  <si>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</si>
  <si>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</si>
  <si>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</si>
  <si>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</si>
  <si>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</si>
  <si>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</si>
  <si>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</si>
  <si>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</si>
  <si>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</si>
  <si>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</si>
  <si>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</si>
  <si>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</si>
  <si>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</si>
  <si>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</si>
  <si>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</si>
  <si>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</si>
  <si>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</si>
  <si>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</si>
  <si>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</si>
  <si>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</si>
  <si>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</si>
  <si>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</si>
  <si>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</si>
  <si>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</si>
  <si>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</si>
  <si>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</si>
  <si>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</si>
  <si>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</si>
  <si>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</si>
  <si>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</si>
  <si>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</si>
  <si>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</si>
  <si>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</si>
  <si>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</si>
  <si>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</si>
  <si>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</si>
  <si>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</si>
  <si>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</si>
  <si>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</si>
  <si>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</si>
  <si>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</si>
  <si>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</si>
  <si>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</si>
  <si>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</si>
  <si>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</si>
  <si>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</si>
  <si>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</si>
  <si>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</si>
  <si>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</si>
  <si>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</si>
  <si>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</si>
  <si>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</si>
  <si>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</si>
  <si>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</si>
  <si>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</si>
  <si>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</si>
  <si>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</si>
  <si>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</si>
  <si>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</si>
  <si>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</si>
  <si>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</si>
  <si>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</si>
  <si>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</si>
  <si>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</si>
  <si>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</si>
  <si>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</si>
  <si>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</si>
  <si>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</si>
  <si>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</si>
  <si>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</si>
  <si>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</si>
  <si>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</si>
  <si>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</si>
  <si>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</si>
  <si>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</si>
  <si>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</si>
  <si>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</si>
  <si>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</si>
  <si>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</si>
  <si>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</si>
  <si>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</si>
  <si>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</si>
  <si>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</si>
  <si>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</si>
  <si>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</si>
  <si>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</si>
  <si>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</si>
  <si>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</si>
  <si>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</si>
  <si>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</si>
  <si>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</si>
  <si>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</si>
  <si>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</si>
  <si>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</si>
  <si>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</si>
  <si>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</si>
  <si>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</si>
  <si>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</si>
  <si>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</si>
  <si>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</si>
  <si>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</si>
  <si>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</si>
  <si>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</si>
  <si>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</si>
  <si>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</si>
  <si>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</si>
  <si>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</si>
  <si>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</si>
  <si>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</si>
  <si>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</si>
  <si>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</si>
  <si>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</si>
  <si>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</si>
  <si>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</si>
  <si>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</si>
  <si>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</si>
  <si>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</si>
  <si>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</si>
  <si>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</si>
  <si>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</si>
  <si>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</si>
  <si>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</si>
  <si>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</si>
  <si>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</si>
  <si>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</si>
  <si>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</si>
  <si>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</si>
  <si>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</si>
  <si>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</si>
  <si>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</si>
  <si>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</si>
  <si>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</si>
  <si>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</si>
  <si>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</si>
  <si>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</si>
  <si>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</si>
  <si>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</si>
  <si>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</si>
  <si>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</si>
  <si>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</si>
  <si>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</si>
  <si>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</si>
  <si>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</si>
  <si>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</si>
  <si>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</si>
  <si>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</si>
  <si>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</si>
  <si>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</si>
  <si>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</si>
  <si>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</si>
  <si>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</si>
  <si>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</si>
  <si>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</si>
  <si>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</si>
  <si>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</si>
  <si>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</si>
  <si>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</si>
  <si>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</si>
  <si>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</si>
  <si>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</si>
  <si>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</si>
  <si>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</si>
  <si>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</si>
  <si>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</si>
  <si>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</si>
  <si>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</si>
  <si>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</si>
  <si>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</si>
  <si>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</si>
  <si>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</si>
  <si>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</si>
  <si>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</si>
  <si>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</si>
  <si>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</si>
  <si>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</si>
  <si>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</si>
  <si>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</si>
  <si>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</si>
  <si>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</si>
  <si>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</si>
  <si>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</si>
  <si>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</si>
  <si>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</si>
  <si>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</si>
  <si>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</si>
  <si>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</si>
  <si>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</si>
  <si>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</si>
  <si>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</si>
  <si>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</si>
  <si>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</si>
  <si>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</si>
  <si>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</si>
  <si>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</si>
  <si>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</si>
  <si>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</si>
  <si>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</si>
  <si>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</si>
  <si>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</si>
  <si>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</si>
  <si>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</si>
  <si>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</si>
  <si>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</si>
  <si>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</si>
  <si>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</si>
  <si>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</si>
  <si>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</si>
  <si>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</si>
  <si>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</si>
  <si>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</si>
  <si>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</si>
  <si>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</si>
  <si>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</si>
  <si>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</si>
  <si>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</si>
  <si>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</si>
  <si>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</si>
  <si>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</si>
  <si>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</si>
  <si>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</si>
  <si>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</si>
  <si>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</si>
  <si>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</si>
  <si>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</si>
  <si>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</si>
  <si>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</si>
  <si>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</si>
  <si>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</si>
  <si>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</si>
  <si>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</si>
  <si>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</si>
  <si>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</si>
  <si>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</si>
  <si>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</si>
  <si>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</si>
  <si>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</si>
  <si>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</si>
  <si>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</si>
  <si>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</si>
  <si>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</si>
  <si>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</si>
  <si>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</si>
  <si>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</si>
  <si>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</si>
  <si>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</si>
  <si>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</si>
  <si>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</si>
  <si>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</si>
  <si>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</si>
  <si>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</si>
  <si>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</si>
  <si>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</si>
  <si>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</si>
  <si>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</si>
  <si>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</si>
  <si>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</si>
  <si>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</si>
  <si>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</si>
  <si>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</si>
  <si>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</si>
  <si>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</si>
  <si>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</si>
  <si>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</si>
  <si>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</si>
  <si>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</si>
  <si>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</si>
  <si>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</si>
  <si>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</si>
  <si>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</si>
  <si>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</si>
  <si>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</si>
  <si>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</si>
  <si>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</si>
  <si>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</si>
  <si>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</si>
  <si>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</si>
  <si>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</si>
  <si>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</si>
  <si>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</si>
  <si>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</si>
  <si>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</si>
  <si>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</si>
  <si>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</si>
  <si>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</si>
  <si>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</si>
  <si>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</si>
  <si>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</si>
  <si>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</si>
  <si>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</si>
  <si>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</si>
  <si>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</si>
  <si>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</si>
  <si>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</si>
  <si>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</si>
  <si>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</si>
  <si>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</si>
  <si>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</si>
  <si>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</si>
  <si>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</si>
  <si>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</si>
  <si>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</si>
  <si>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</si>
  <si>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</si>
  <si>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</si>
  <si>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</si>
  <si>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</si>
  <si>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</si>
  <si>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</si>
  <si>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</si>
  <si>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</si>
  <si>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</si>
  <si>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</si>
  <si>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</si>
  <si>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</si>
  <si>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</si>
  <si>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</si>
  <si>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</si>
  <si>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</si>
  <si>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</si>
  <si>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</si>
  <si>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</si>
  <si>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</si>
  <si>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</si>
  <si>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</si>
  <si>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</si>
  <si>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</si>
  <si>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</si>
  <si>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</si>
  <si>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</si>
  <si>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</si>
  <si>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</si>
  <si>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</si>
  <si>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</si>
  <si>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</si>
  <si>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</si>
  <si>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</si>
  <si>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</si>
  <si>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</si>
  <si>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</si>
  <si>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</si>
  <si>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</si>
  <si>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</si>
  <si>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</si>
  <si>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</si>
  <si>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</si>
  <si>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</si>
  <si>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</si>
  <si>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</si>
  <si>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</si>
  <si>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</si>
  <si>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</si>
  <si>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</si>
  <si>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</si>
  <si>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</si>
  <si>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</si>
  <si>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</si>
  <si>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</si>
  <si>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</si>
  <si>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</si>
  <si>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</si>
  <si>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</si>
  <si>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</si>
  <si>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</si>
  <si>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</si>
  <si>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</si>
  <si>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</si>
  <si>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</si>
  <si>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</si>
  <si>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</si>
  <si>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</si>
  <si>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</si>
  <si>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</si>
  <si>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</si>
  <si>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</si>
  <si>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</si>
  <si>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</si>
  <si>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</si>
  <si>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</si>
  <si>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</si>
  <si>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</si>
  <si>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</si>
  <si>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</si>
  <si>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</si>
  <si>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</si>
  <si>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</si>
  <si>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</si>
  <si>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</si>
  <si>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</si>
  <si>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</si>
  <si>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</si>
  <si>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</si>
  <si>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</si>
  <si>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</si>
  <si>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</si>
  <si>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</si>
  <si>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</si>
  <si>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</si>
  <si>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</si>
  <si>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</si>
  <si>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</si>
  <si>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</si>
  <si>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</si>
  <si>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</si>
  <si>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</si>
  <si>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</si>
  <si>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</si>
  <si>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</si>
  <si>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</si>
  <si>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</si>
  <si>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</si>
  <si>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</si>
  <si>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</si>
  <si>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</si>
  <si>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</si>
  <si>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</si>
  <si>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</si>
  <si>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</si>
  <si>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</si>
  <si>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</si>
  <si>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</si>
  <si>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</si>
  <si>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</si>
  <si>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</si>
  <si>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</si>
  <si>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</si>
  <si>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</si>
  <si>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</si>
  <si>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</si>
  <si>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</si>
  <si>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</si>
  <si>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</si>
  <si>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</si>
  <si>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</si>
  <si>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</si>
  <si>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</si>
  <si>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</si>
  <si>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</si>
  <si>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</si>
  <si>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</si>
  <si>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</si>
  <si>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</si>
  <si>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</si>
  <si>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</si>
  <si>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</si>
  <si>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</si>
  <si>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</si>
  <si>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</si>
  <si>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</si>
  <si>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</si>
  <si>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</si>
  <si>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</si>
  <si>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</si>
  <si>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</si>
  <si>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</si>
  <si>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</si>
  <si>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</si>
  <si>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</si>
  <si>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</si>
  <si>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</si>
  <si>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</si>
  <si>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</si>
  <si>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</si>
  <si>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</si>
  <si>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</si>
  <si>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</si>
  <si>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</si>
  <si>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</si>
  <si>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</si>
  <si>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</si>
  <si>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</si>
  <si>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</si>
  <si>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</si>
  <si>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</si>
  <si>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</si>
  <si>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</si>
  <si>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</si>
  <si>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</si>
  <si>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</si>
  <si>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</si>
  <si>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</si>
  <si>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</si>
  <si>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</si>
  <si>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</si>
  <si>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</si>
  <si>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</si>
  <si>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</si>
  <si>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</si>
  <si>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</si>
  <si>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</si>
  <si>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</si>
  <si>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</si>
  <si>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</si>
  <si>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</si>
  <si>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</si>
  <si>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</si>
  <si>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</si>
  <si>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</si>
  <si>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</si>
  <si>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</si>
  <si>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</si>
  <si>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</si>
  <si>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</si>
  <si>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</si>
  <si>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</si>
  <si>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</si>
  <si>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</si>
  <si>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</si>
  <si>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</si>
  <si>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</si>
  <si>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</si>
  <si>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</si>
  <si>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</si>
  <si>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</si>
  <si>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</si>
  <si>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</si>
  <si>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</si>
  <si>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</si>
  <si>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</si>
  <si>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</si>
  <si>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</si>
  <si>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</si>
  <si>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</si>
  <si>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</si>
  <si>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</si>
  <si>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</si>
  <si>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</si>
  <si>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</si>
  <si>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</si>
  <si>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</si>
  <si>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</si>
  <si>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</si>
  <si>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</si>
  <si>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</si>
  <si>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</si>
  <si>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</si>
  <si>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</si>
  <si>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</si>
  <si>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</si>
  <si>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</si>
  <si>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</si>
  <si>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</si>
  <si>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</si>
  <si>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</si>
  <si>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</si>
  <si>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</si>
  <si>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</si>
  <si>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</si>
  <si>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</si>
  <si>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</si>
  <si>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</si>
  <si>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</si>
  <si>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</si>
  <si>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</si>
  <si>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</si>
  <si>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</si>
  <si>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</si>
  <si>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</si>
  <si>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</si>
  <si>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</si>
  <si>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</si>
  <si>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</si>
  <si>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</si>
  <si>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</si>
  <si>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</si>
  <si>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</si>
  <si>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</si>
  <si>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</si>
  <si>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</si>
  <si>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</si>
  <si>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</si>
  <si>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</si>
  <si>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</si>
  <si>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</si>
  <si>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</si>
  <si>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</si>
  <si>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</si>
  <si>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</si>
  <si>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</si>
  <si>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</si>
  <si>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</si>
  <si>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</si>
  <si>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</si>
  <si>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</si>
  <si>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</si>
  <si>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</si>
  <si>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</si>
  <si>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</si>
  <si>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</si>
  <si>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</si>
  <si>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</si>
  <si>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</si>
  <si>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</si>
  <si>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</si>
  <si>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</si>
  <si>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</si>
  <si>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</si>
  <si>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</si>
  <si>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</si>
  <si>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</si>
  <si>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</si>
  <si>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</si>
  <si>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</si>
  <si>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</si>
  <si>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</si>
  <si>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</si>
  <si>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</si>
  <si>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</si>
  <si>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</si>
  <si>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</si>
  <si>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</si>
  <si>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</si>
  <si>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</si>
  <si>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</si>
  <si>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</si>
  <si>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</si>
  <si>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</si>
  <si>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</si>
  <si>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</si>
  <si>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</si>
  <si>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</si>
  <si>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</si>
  <si>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</si>
  <si>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</si>
  <si>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</si>
  <si>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</si>
  <si>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</si>
  <si>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</si>
  <si>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</si>
  <si>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</si>
  <si>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</si>
  <si>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</si>
  <si>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</si>
  <si>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</si>
  <si>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</si>
  <si>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</si>
  <si>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</si>
  <si>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</si>
  <si>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</si>
  <si>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</si>
  <si>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</si>
  <si>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</si>
  <si>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</si>
  <si>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</si>
  <si>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</si>
  <si>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</si>
  <si>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</si>
  <si>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</si>
  <si>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</si>
  <si>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</si>
  <si>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</si>
  <si>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</si>
  <si>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</si>
  <si>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</si>
  <si>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</si>
  <si>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</si>
  <si>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</si>
  <si>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</si>
  <si>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</si>
  <si>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</si>
  <si>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</si>
  <si>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</si>
  <si>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</si>
  <si>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</si>
  <si>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</si>
  <si>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</si>
  <si>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</si>
  <si>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</si>
  <si>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</si>
  <si>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</si>
  <si>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</si>
  <si>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</si>
  <si>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</si>
  <si>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</si>
  <si>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</si>
  <si>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</si>
  <si>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</si>
  <si>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</si>
  <si>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</si>
  <si>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</si>
  <si>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</si>
  <si>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</si>
  <si>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</si>
  <si>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</si>
  <si>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</si>
  <si>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</si>
  <si>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</si>
  <si>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</si>
  <si>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</si>
  <si>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</si>
  <si>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</si>
  <si>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</si>
  <si>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</si>
  <si>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</si>
  <si>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</si>
  <si>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</si>
  <si>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</si>
  <si>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</si>
  <si>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</si>
  <si>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</si>
  <si>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</si>
  <si>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</si>
  <si>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</si>
  <si>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</si>
  <si>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</si>
  <si>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</si>
  <si>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</si>
  <si>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</si>
  <si>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</si>
  <si>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</si>
  <si>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</si>
  <si>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</si>
  <si>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</si>
  <si>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</si>
  <si>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</si>
  <si>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</si>
  <si>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</si>
  <si>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</si>
  <si>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</si>
  <si>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</si>
  <si>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</si>
  <si>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</si>
  <si>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</si>
  <si>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</si>
  <si>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</si>
  <si>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</si>
  <si>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</si>
  <si>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</si>
  <si>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</si>
  <si>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</si>
  <si>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</si>
  <si>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</si>
  <si>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</si>
  <si>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</si>
  <si>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</si>
  <si>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</si>
  <si>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</si>
  <si>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</si>
  <si>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</si>
  <si>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</si>
  <si>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</si>
  <si>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</si>
  <si>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</si>
  <si>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</si>
  <si>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</si>
  <si>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</si>
  <si>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</si>
  <si>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</si>
  <si>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</si>
  <si>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</si>
  <si>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</si>
  <si>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</si>
  <si>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</si>
  <si>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</si>
  <si>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</si>
  <si>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</si>
  <si>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</si>
  <si>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</si>
  <si>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</si>
  <si>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</si>
  <si>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</si>
  <si>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</si>
  <si>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</si>
  <si>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</si>
  <si>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</si>
  <si>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</si>
  <si>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</si>
  <si>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</si>
  <si>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</si>
  <si>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</si>
  <si>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</si>
  <si>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</si>
  <si>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</si>
  <si>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</si>
  <si>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</si>
  <si>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</si>
  <si>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</si>
  <si>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</si>
  <si>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</si>
  <si>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</si>
  <si>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</si>
  <si>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</si>
  <si>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</si>
  <si>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</si>
  <si>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</si>
  <si>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</si>
  <si>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</si>
  <si>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</si>
  <si>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</si>
  <si>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</si>
  <si>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</si>
  <si>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</si>
  <si>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</si>
  <si>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</si>
  <si>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</si>
  <si>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</si>
  <si>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</si>
  <si>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</si>
  <si>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</si>
  <si>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</si>
  <si>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</si>
  <si>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</si>
  <si>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</si>
  <si>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</si>
  <si>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</si>
  <si>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</si>
  <si>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</si>
  <si>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</si>
  <si>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</si>
  <si>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</si>
  <si>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</si>
  <si>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</si>
  <si>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</si>
  <si>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</si>
  <si>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</si>
  <si>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</si>
  <si>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</si>
  <si>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</si>
  <si>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</si>
  <si>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</si>
  <si>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</si>
  <si>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</si>
  <si>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</si>
  <si>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</si>
  <si>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</si>
  <si>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</si>
  <si>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</si>
  <si>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</si>
  <si>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</si>
  <si>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</si>
  <si>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</si>
  <si>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</si>
  <si>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</si>
  <si>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</si>
  <si>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</si>
  <si>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</si>
  <si>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</si>
  <si>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</si>
  <si>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</si>
  <si>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</si>
  <si>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</si>
  <si>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</si>
  <si>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</si>
  <si>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</si>
  <si>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</si>
  <si>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</si>
  <si>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</si>
  <si>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</si>
  <si>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</si>
  <si>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</si>
  <si>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</si>
  <si>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</si>
  <si>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</si>
  <si>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</si>
  <si>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</si>
  <si>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</si>
  <si>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</si>
  <si>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</si>
  <si>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</si>
  <si>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</si>
  <si>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</si>
  <si>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</si>
  <si>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</si>
  <si>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</si>
  <si>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</si>
  <si>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</si>
  <si>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</si>
  <si>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</si>
  <si>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</si>
  <si>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</si>
  <si>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</si>
  <si>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</si>
  <si>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</si>
  <si>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</si>
  <si>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</si>
  <si>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</si>
  <si>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</si>
  <si>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</si>
  <si>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</si>
  <si>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</si>
  <si>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</si>
  <si>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</si>
  <si>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</si>
  <si>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</si>
  <si>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</si>
  <si>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</si>
  <si>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</si>
  <si>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</si>
  <si>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</si>
  <si>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</si>
  <si>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</si>
  <si>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</si>
  <si>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</si>
  <si>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</si>
  <si>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</si>
  <si>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</si>
  <si>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</si>
  <si>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</si>
  <si>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</si>
  <si>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</si>
  <si>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</si>
  <si>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</si>
  <si>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</si>
  <si>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</si>
  <si>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</si>
  <si>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</si>
  <si>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</si>
  <si>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</si>
  <si>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</si>
  <si>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</si>
  <si>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</si>
  <si>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</si>
  <si>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</si>
  <si>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</si>
  <si>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</si>
  <si>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</si>
  <si>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</si>
  <si>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</si>
  <si>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</si>
  <si>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</si>
  <si>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</si>
  <si>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</si>
  <si>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</si>
  <si>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</si>
  <si>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</si>
  <si>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</si>
  <si>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</si>
  <si>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</si>
  <si>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</si>
  <si>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</si>
  <si>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</si>
  <si>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</si>
  <si>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</si>
  <si>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</si>
  <si>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</si>
  <si>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</si>
  <si>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</si>
  <si>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</si>
  <si>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</si>
  <si>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</si>
  <si>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</si>
  <si>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</si>
  <si>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</si>
  <si>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</si>
  <si>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</si>
  <si>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</si>
  <si>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</si>
  <si>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</si>
  <si>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</si>
  <si>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</si>
  <si>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</si>
  <si>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</si>
  <si>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</si>
  <si>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</si>
  <si>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</si>
  <si>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</si>
  <si>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</si>
  <si>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</si>
  <si>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</si>
  <si>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</si>
  <si>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</si>
  <si>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</si>
  <si>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</si>
  <si>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</si>
  <si>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</si>
  <si>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</si>
  <si>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</si>
  <si>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</si>
  <si>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</si>
  <si>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</si>
  <si>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</si>
  <si>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</si>
  <si>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</si>
  <si>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</si>
  <si>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</si>
  <si>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</si>
  <si>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</si>
  <si>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</si>
  <si>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</si>
  <si>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</si>
  <si>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</si>
  <si>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</si>
  <si>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</si>
  <si>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</si>
  <si>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</si>
  <si>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</si>
  <si>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</si>
  <si>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</si>
  <si>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</si>
  <si>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</si>
  <si>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</si>
  <si>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</si>
  <si>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</si>
  <si>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</si>
  <si>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</si>
  <si>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</si>
  <si>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</si>
  <si>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</si>
  <si>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</si>
  <si>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</si>
  <si>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</si>
  <si>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</si>
  <si>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</si>
  <si>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</si>
  <si>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</si>
  <si>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</si>
  <si>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</si>
  <si>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</si>
  <si>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</si>
  <si>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</si>
  <si>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</si>
  <si>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</si>
  <si>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</si>
  <si>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</si>
  <si>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</si>
  <si>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</si>
  <si>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</si>
  <si>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</si>
  <si>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</si>
  <si>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</si>
  <si>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</si>
  <si>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</si>
  <si>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</si>
  <si>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</si>
  <si>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</si>
  <si>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</si>
  <si>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</si>
  <si>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</si>
  <si>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</si>
  <si>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</si>
  <si>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</si>
  <si>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</si>
  <si>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</si>
  <si>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</si>
  <si>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</si>
  <si>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</si>
  <si>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</si>
  <si>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</si>
  <si>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</si>
  <si>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</si>
  <si>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</si>
  <si>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</si>
  <si>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</si>
  <si>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</si>
  <si>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</si>
  <si>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</si>
  <si>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</si>
  <si>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</si>
  <si>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</si>
  <si>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</si>
  <si>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</si>
  <si>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</si>
  <si>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</si>
  <si>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</si>
  <si>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</si>
  <si>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</si>
  <si>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</si>
  <si>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</si>
  <si>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</si>
  <si>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</si>
  <si>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</si>
  <si>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</si>
  <si>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</si>
  <si>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</si>
  <si>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</si>
  <si>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</si>
  <si>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</si>
  <si>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</si>
  <si>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</si>
  <si>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</si>
  <si>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</si>
  <si>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</si>
  <si>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</si>
  <si>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</si>
  <si>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</si>
  <si>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</si>
  <si>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</si>
  <si>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</si>
  <si>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</si>
  <si>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</si>
  <si>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</si>
  <si>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</si>
  <si>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</si>
  <si>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</si>
  <si>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</si>
  <si>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</si>
  <si>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</si>
  <si>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</si>
  <si>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</si>
  <si>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</si>
  <si>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</si>
  <si>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</si>
  <si>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</si>
  <si>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</si>
  <si>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</si>
  <si>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</si>
  <si>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</si>
  <si>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</si>
  <si>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</si>
  <si>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</si>
  <si>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</si>
  <si>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</si>
  <si>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</si>
  <si>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</si>
  <si>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</si>
  <si>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</si>
  <si>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</si>
  <si>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</si>
  <si>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</si>
  <si>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</si>
  <si>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</si>
  <si>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</si>
  <si>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</si>
  <si>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</si>
  <si>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</si>
  <si>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</si>
  <si>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</si>
  <si>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</si>
  <si>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</si>
  <si>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</si>
  <si>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</si>
  <si>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</si>
  <si>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</si>
  <si>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</si>
  <si>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</si>
  <si>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</si>
  <si>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</si>
  <si>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</si>
  <si>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</si>
  <si>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</si>
  <si>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</si>
  <si>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</si>
  <si>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</si>
  <si>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</si>
  <si>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</si>
  <si>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</si>
  <si>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</si>
  <si>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</si>
  <si>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</si>
  <si>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</si>
  <si>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</si>
  <si>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</si>
  <si>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</si>
  <si>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</si>
  <si>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</si>
  <si>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</si>
  <si>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</si>
  <si>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</si>
  <si>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</si>
  <si>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</si>
  <si>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</si>
  <si>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</si>
  <si>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</si>
  <si>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</si>
  <si>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</si>
  <si>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</si>
  <si>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</si>
  <si>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</si>
  <si>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</si>
  <si>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</si>
  <si>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</si>
  <si>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</si>
  <si>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</si>
  <si>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</si>
  <si>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</si>
  <si>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</si>
  <si>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</si>
  <si>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</si>
  <si>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</si>
  <si>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</si>
  <si>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</si>
  <si>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</si>
  <si>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</si>
  <si>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</si>
  <si>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</si>
  <si>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</si>
  <si>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</si>
  <si>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</si>
  <si>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</si>
  <si>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</si>
  <si>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</si>
  <si>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</si>
  <si>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</si>
  <si>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</si>
  <si>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</si>
  <si>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</si>
  <si>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</si>
  <si>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</si>
  <si>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</si>
  <si>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</si>
  <si>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</si>
  <si>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</si>
  <si>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</si>
  <si>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</si>
  <si>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</si>
  <si>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</si>
  <si>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</si>
  <si>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</si>
  <si>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</si>
  <si>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</si>
  <si>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</si>
  <si>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</si>
  <si>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</si>
  <si>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</si>
  <si>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</si>
  <si>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</si>
  <si>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</si>
  <si>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</si>
  <si>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</si>
  <si>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</si>
  <si>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</si>
  <si>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</si>
  <si>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</si>
  <si>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</si>
  <si>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</si>
  <si>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</si>
  <si>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</si>
  <si>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</si>
  <si>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</si>
  <si>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</si>
  <si>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</si>
  <si>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</si>
  <si>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</si>
  <si>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</si>
  <si>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</si>
  <si>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</si>
  <si>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</si>
  <si>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</si>
  <si>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</si>
  <si>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</si>
  <si>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</si>
  <si>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</si>
  <si>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</si>
  <si>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</si>
  <si>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</si>
  <si>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</si>
  <si>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</si>
  <si>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</si>
  <si>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</si>
  <si>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</si>
  <si>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</si>
  <si>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</si>
  <si>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</si>
  <si>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</si>
  <si>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</si>
  <si>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</si>
  <si>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</si>
  <si>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</si>
  <si>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</si>
  <si>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</si>
  <si>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</si>
  <si>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</si>
  <si>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</si>
  <si>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</si>
  <si>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</si>
  <si>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</si>
  <si>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</si>
  <si>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</si>
  <si>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</si>
  <si>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</si>
  <si>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</si>
  <si>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</si>
  <si>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</si>
  <si>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</si>
  <si>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</si>
  <si>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</si>
  <si>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</si>
  <si>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</si>
  <si>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</si>
  <si>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</si>
  <si>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</si>
  <si>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</si>
  <si>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</si>
  <si>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</si>
  <si>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</si>
  <si>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</si>
  <si>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</si>
  <si>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</si>
  <si>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</si>
  <si>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</si>
  <si>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</si>
  <si>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</si>
  <si>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</si>
  <si>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</si>
  <si>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</si>
  <si>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</si>
  <si>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</si>
  <si>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</si>
  <si>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</si>
  <si>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</si>
  <si>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</si>
  <si>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</si>
  <si>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</si>
  <si>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</si>
  <si>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</si>
  <si>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</si>
  <si>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</si>
  <si>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</si>
  <si>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</si>
  <si>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</si>
  <si>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</si>
  <si>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</si>
  <si>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</si>
  <si>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</si>
  <si>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</si>
  <si>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</si>
  <si>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</si>
  <si>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</si>
  <si>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</si>
  <si>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</si>
  <si>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</si>
  <si>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</si>
  <si>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</si>
  <si>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</si>
  <si>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</si>
  <si>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</si>
  <si>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</si>
  <si>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</si>
  <si>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</si>
  <si>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</si>
  <si>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</si>
  <si>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</si>
  <si>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</si>
  <si>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</si>
  <si>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</si>
  <si>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</si>
  <si>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</si>
  <si>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</si>
  <si>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</si>
  <si>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</si>
  <si>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</si>
  <si>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</si>
  <si>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</si>
  <si>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</si>
  <si>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</si>
  <si>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</si>
  <si>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</si>
  <si>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</si>
  <si>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</si>
  <si>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</si>
  <si>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</si>
  <si>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</si>
  <si>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</si>
  <si>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</si>
  <si>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</si>
  <si>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</si>
  <si>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</si>
  <si>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</si>
  <si>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</si>
  <si>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</si>
  <si>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</si>
  <si>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</si>
  <si>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</si>
  <si>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</si>
  <si>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</si>
  <si>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</si>
  <si>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</si>
  <si>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</si>
  <si>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</si>
  <si>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</si>
  <si>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</si>
  <si>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</si>
  <si>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</si>
  <si>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</si>
  <si>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</si>
  <si>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</si>
  <si>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</si>
  <si>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</si>
  <si>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</si>
  <si>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</si>
  <si>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</si>
  <si>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</si>
  <si>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</si>
  <si>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</si>
  <si>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</si>
  <si>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</si>
  <si>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</si>
  <si>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</si>
  <si>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</si>
  <si>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</si>
  <si>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</si>
  <si>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</si>
  <si>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</si>
  <si>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</si>
  <si>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</si>
  <si>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</si>
  <si>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</si>
  <si>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</si>
  <si>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</si>
  <si>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</si>
  <si>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</si>
  <si>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</si>
  <si>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</si>
  <si>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</si>
  <si>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</si>
  <si>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</si>
  <si>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</si>
  <si>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</si>
  <si>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</si>
  <si>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</si>
  <si>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</si>
  <si>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</si>
  <si>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</si>
  <si>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</si>
  <si>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</si>
  <si>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</si>
  <si>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</si>
  <si>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</si>
  <si>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</si>
  <si>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</si>
  <si>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</si>
  <si>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</si>
  <si>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</si>
  <si>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</si>
  <si>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</si>
  <si>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</si>
  <si>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</si>
  <si>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</si>
  <si>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</si>
  <si>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</si>
  <si>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</si>
  <si>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</si>
  <si>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</si>
  <si>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</si>
  <si>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</si>
  <si>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</si>
  <si>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</si>
  <si>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</si>
  <si>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</si>
  <si>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</si>
  <si>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</si>
  <si>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</si>
  <si>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</si>
  <si>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</si>
  <si>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</si>
  <si>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</si>
  <si>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</si>
  <si>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</si>
  <si>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</si>
  <si>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</si>
  <si>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</si>
  <si>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</si>
  <si>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</si>
  <si>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</si>
  <si>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</si>
  <si>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</si>
  <si>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</si>
  <si>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</si>
  <si>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</si>
  <si>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</si>
  <si>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</si>
  <si>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</si>
  <si>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</si>
  <si>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</si>
  <si>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</si>
  <si>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</si>
  <si>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</si>
  <si>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</si>
  <si>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</si>
  <si>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</si>
  <si>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</si>
  <si>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</si>
  <si>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</si>
  <si>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</si>
  <si>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</si>
  <si>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</si>
  <si>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</si>
  <si>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</si>
  <si>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</si>
  <si>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</si>
  <si>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</si>
  <si>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</si>
  <si>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</si>
  <si>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</si>
  <si>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</si>
  <si>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</si>
  <si>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</si>
  <si>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</si>
  <si>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</si>
  <si>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</si>
  <si>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</si>
  <si>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</si>
  <si>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</si>
  <si>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</si>
  <si>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</si>
  <si>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</si>
  <si>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</si>
  <si>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</si>
  <si>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</si>
  <si>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</si>
  <si>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</si>
  <si>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</si>
  <si>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</si>
  <si>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</si>
  <si>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</si>
  <si>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</si>
  <si>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</si>
  <si>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</si>
  <si>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</si>
  <si>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</si>
  <si>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</si>
  <si>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</si>
  <si>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</si>
  <si>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</si>
  <si>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</si>
  <si>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</si>
  <si>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</si>
  <si>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</si>
  <si>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</si>
  <si>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</si>
  <si>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</si>
  <si>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</si>
  <si>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</si>
  <si>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</si>
  <si>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</si>
  <si>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</si>
  <si>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</si>
  <si>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</si>
  <si>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</si>
  <si>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</si>
  <si>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</si>
  <si>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</si>
  <si>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</si>
  <si>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</si>
  <si>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</si>
  <si>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</si>
  <si>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</si>
  <si>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</si>
  <si>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</si>
  <si>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</si>
  <si>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</si>
  <si>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</si>
  <si>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</si>
  <si>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</si>
  <si>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</si>
  <si>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</si>
  <si>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</si>
  <si>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</si>
  <si>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</si>
  <si>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</si>
  <si>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</si>
  <si>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</si>
  <si>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</si>
  <si>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</si>
  <si>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</si>
  <si>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</si>
  <si>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</si>
  <si>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</si>
  <si>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</si>
  <si>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</si>
  <si>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</si>
  <si>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</si>
  <si>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</si>
  <si>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</si>
  <si>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</si>
  <si>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</si>
  <si>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</si>
  <si>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</si>
  <si>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</si>
  <si>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</si>
  <si>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</si>
  <si>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</si>
  <si>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</si>
  <si>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</si>
  <si>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</si>
  <si>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</si>
  <si>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</si>
  <si>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</si>
  <si>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</si>
  <si>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</si>
  <si>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</si>
  <si>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</si>
  <si>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</si>
  <si>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</si>
  <si>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</si>
  <si>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</si>
  <si>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</si>
  <si>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</si>
  <si>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</si>
  <si>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</si>
  <si>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</si>
  <si>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</si>
  <si>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</si>
  <si>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</si>
  <si>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</si>
  <si>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</si>
  <si>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</si>
  <si>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</si>
  <si>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</si>
  <si>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</si>
  <si>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</si>
  <si>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</si>
  <si>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</si>
  <si>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</si>
  <si>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</si>
  <si>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</si>
  <si>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</si>
  <si>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</si>
  <si>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</si>
  <si>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</si>
  <si>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</si>
  <si>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</si>
  <si>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</si>
  <si>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</si>
  <si>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</si>
  <si>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</si>
  <si>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</si>
  <si>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</si>
  <si>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</si>
  <si>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</si>
  <si>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</si>
  <si>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</si>
  <si>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</si>
  <si>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</si>
  <si>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</si>
  <si>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</si>
  <si>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</si>
  <si>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</si>
  <si>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</si>
  <si>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</si>
  <si>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</si>
  <si>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</si>
  <si>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</si>
  <si>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</si>
  <si>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</si>
  <si>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</si>
  <si>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</si>
  <si>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</si>
  <si>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</si>
  <si>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</si>
  <si>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</si>
  <si>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</si>
  <si>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</si>
  <si>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</si>
  <si>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</si>
  <si>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</si>
  <si>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</si>
  <si>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</si>
  <si>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</si>
  <si>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</si>
  <si>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</si>
  <si>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</si>
  <si>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</si>
  <si>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</si>
  <si>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</si>
  <si>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</si>
  <si>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</si>
  <si>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</si>
  <si>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</si>
  <si>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</si>
  <si>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</si>
  <si>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</si>
  <si>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</si>
  <si>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</si>
  <si>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</si>
  <si>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</si>
  <si>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</si>
  <si>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</si>
  <si>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</si>
  <si>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</si>
  <si>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</si>
  <si>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</si>
  <si>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</si>
  <si>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</si>
  <si>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</si>
  <si>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</si>
  <si>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</si>
  <si>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</si>
  <si>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</si>
  <si>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</si>
  <si>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</si>
  <si>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</si>
  <si>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</si>
  <si>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</si>
  <si>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</si>
  <si>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</si>
  <si>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</si>
  <si>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</si>
  <si>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</si>
  <si>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</si>
  <si>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</si>
  <si>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</si>
  <si>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</si>
  <si>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</si>
  <si>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</si>
  <si>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</si>
  <si>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</si>
  <si>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</si>
  <si>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</si>
  <si>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</si>
  <si>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</si>
  <si>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</si>
  <si>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</si>
  <si>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</si>
  <si>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</si>
  <si>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</si>
  <si>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</si>
  <si>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</si>
  <si>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</si>
  <si>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</si>
  <si>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</si>
  <si>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</si>
  <si>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</si>
  <si>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</si>
  <si>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</si>
  <si>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</si>
  <si>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</si>
  <si>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</si>
  <si>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</si>
  <si>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</si>
  <si>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</si>
  <si>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</si>
  <si>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</si>
  <si>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</si>
  <si>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</si>
  <si>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</si>
  <si>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</si>
  <si>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</si>
  <si>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</si>
  <si>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</si>
  <si>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</si>
  <si>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</si>
  <si>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</si>
  <si>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</si>
  <si>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</si>
  <si>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</si>
  <si>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</si>
  <si>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</si>
  <si>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</si>
  <si>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</si>
  <si>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</si>
  <si>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</si>
  <si>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</si>
  <si>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</si>
  <si>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</si>
  <si>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</si>
  <si>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</si>
  <si>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</si>
  <si>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</si>
  <si>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</si>
  <si>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</si>
  <si>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</si>
  <si>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</si>
  <si>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</si>
  <si>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</si>
  <si>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</si>
  <si>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</si>
  <si>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</si>
  <si>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</si>
  <si>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</si>
  <si>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</si>
  <si>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</si>
  <si>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</si>
  <si>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</si>
  <si>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</si>
  <si>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</si>
  <si>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</si>
  <si>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</si>
  <si>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</si>
  <si>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</si>
  <si>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</si>
  <si>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</si>
  <si>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</si>
  <si>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</si>
  <si>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</si>
  <si>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</si>
  <si>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</si>
  <si>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</si>
  <si>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</si>
  <si>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</si>
  <si>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</si>
  <si>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</si>
  <si>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</si>
  <si>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</si>
  <si>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</si>
  <si>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</si>
  <si>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</si>
  <si>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</si>
  <si>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</si>
  <si>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</si>
  <si>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</si>
  <si>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</si>
  <si>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</si>
  <si>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</si>
  <si>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</si>
  <si>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</si>
  <si>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</si>
  <si>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</si>
  <si>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</si>
  <si>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</si>
  <si>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</si>
  <si>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</si>
  <si>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</si>
  <si>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</si>
  <si>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</si>
  <si>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</si>
  <si>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</si>
  <si>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</si>
  <si>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</si>
  <si>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</si>
  <si>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</si>
  <si>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</si>
  <si>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</si>
  <si>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</si>
  <si>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</si>
  <si>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</si>
  <si>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</si>
  <si>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</si>
  <si>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</si>
  <si>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</si>
  <si>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</si>
  <si>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</si>
  <si>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</si>
  <si>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</si>
  <si>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</si>
  <si>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</si>
  <si>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</si>
  <si>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</si>
  <si>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</si>
  <si>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</si>
  <si>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</si>
  <si>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</si>
  <si>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</si>
  <si>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</si>
  <si>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</si>
  <si>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</si>
  <si>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</si>
  <si>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</si>
  <si>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</si>
  <si>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</si>
  <si>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</si>
  <si>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</si>
  <si>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</si>
  <si>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</si>
  <si>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</si>
  <si>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</si>
  <si>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</si>
  <si>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</si>
  <si>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</si>
  <si>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</si>
  <si>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</si>
  <si>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</si>
  <si>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</si>
  <si>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</si>
  <si>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</si>
  <si>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</si>
  <si>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</si>
  <si>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</si>
  <si>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</si>
  <si>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</si>
  <si>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</si>
  <si>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</si>
  <si>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</si>
  <si>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</si>
  <si>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</si>
  <si>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</si>
  <si>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</si>
  <si>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</si>
  <si>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</si>
  <si>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</si>
  <si>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</si>
  <si>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</si>
  <si>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</si>
  <si>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</si>
  <si>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</si>
  <si>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</si>
  <si>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</si>
  <si>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</si>
  <si>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</si>
  <si>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</si>
  <si>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</si>
  <si>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</si>
  <si>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</si>
  <si>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</si>
  <si>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</si>
  <si>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</si>
  <si>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</si>
  <si>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</si>
  <si>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</si>
  <si>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</si>
  <si>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</si>
  <si>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</si>
  <si>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</si>
  <si>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</si>
  <si>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</si>
  <si>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</si>
  <si>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</si>
  <si>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</si>
  <si>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</si>
  <si>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</si>
  <si>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</si>
  <si>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</si>
  <si>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</si>
  <si>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</si>
  <si>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</si>
  <si>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</si>
  <si>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</si>
  <si>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</si>
  <si>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</si>
  <si>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</si>
  <si>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</si>
  <si>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</si>
  <si>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</si>
  <si>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</si>
  <si>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</si>
  <si>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</si>
  <si>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</si>
  <si>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</si>
  <si>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</si>
  <si>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</si>
  <si>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</si>
  <si>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</si>
  <si>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</si>
  <si>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</si>
  <si>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</si>
  <si>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</si>
  <si>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</si>
  <si>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</si>
  <si>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</si>
  <si>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</si>
  <si>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</si>
  <si>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</si>
  <si>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</si>
  <si>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</si>
  <si>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</si>
  <si>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</si>
  <si>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</si>
  <si>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</si>
  <si>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</si>
  <si>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</si>
  <si>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</si>
  <si>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</si>
  <si>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</si>
  <si>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</si>
  <si>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</si>
  <si>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</si>
  <si>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</si>
  <si>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</si>
  <si>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</si>
  <si>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</si>
  <si>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</si>
  <si>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</si>
  <si>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</si>
  <si>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</si>
  <si>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</si>
  <si>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</si>
  <si>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</si>
  <si>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</si>
  <si>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</si>
  <si>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</si>
  <si>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</si>
  <si>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</si>
  <si>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</si>
  <si>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</si>
  <si>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</si>
  <si>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</si>
  <si>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</si>
  <si>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</si>
  <si>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</si>
  <si>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</si>
  <si>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</si>
  <si>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</si>
  <si>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</si>
  <si>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</si>
  <si>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</si>
  <si>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</si>
  <si>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</si>
  <si>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</si>
  <si>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</si>
  <si>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</si>
  <si>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</si>
  <si>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</si>
  <si>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</si>
  <si>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</si>
  <si>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</si>
  <si>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</si>
  <si>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</si>
  <si>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</si>
  <si>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</si>
  <si>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</si>
  <si>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</si>
  <si>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</si>
  <si>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</si>
  <si>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</si>
  <si>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</si>
  <si>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</si>
  <si>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</si>
  <si>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</si>
  <si>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</si>
  <si>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</si>
  <si>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</si>
  <si>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</si>
  <si>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</si>
  <si>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</si>
  <si>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</si>
  <si>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</si>
  <si>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</si>
  <si>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</si>
  <si>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</si>
  <si>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</si>
  <si>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</si>
  <si>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</si>
  <si>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</si>
  <si>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</si>
  <si>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</si>
  <si>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</si>
  <si>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</si>
  <si>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</si>
  <si>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</si>
  <si>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</si>
  <si>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</si>
  <si>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</si>
  <si>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</si>
  <si>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</si>
  <si>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</si>
  <si>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</si>
  <si>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</si>
  <si>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</si>
  <si>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</si>
  <si>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</si>
  <si>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</si>
  <si>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</si>
  <si>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</si>
  <si>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</si>
  <si>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</si>
  <si>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</si>
  <si>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</si>
  <si>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</si>
  <si>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</si>
  <si>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</si>
  <si>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</si>
  <si>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</si>
  <si>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</si>
  <si>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</si>
  <si>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</si>
  <si>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</si>
  <si>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</si>
  <si>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</si>
  <si>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</si>
  <si>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</si>
  <si>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</si>
  <si>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</si>
  <si>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</si>
  <si>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</si>
  <si>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</si>
  <si>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</si>
  <si>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</si>
  <si>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</si>
  <si>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</si>
  <si>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</si>
  <si>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</si>
  <si>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</si>
  <si>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</si>
  <si>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</si>
  <si>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</si>
  <si>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</si>
  <si>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</si>
  <si>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</si>
  <si>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</si>
  <si>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</si>
  <si>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</si>
  <si>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</si>
  <si>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</si>
  <si>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</si>
  <si>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</si>
  <si>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</si>
  <si>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</si>
  <si>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</si>
  <si>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</si>
  <si>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</si>
  <si>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</si>
  <si>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</si>
  <si>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</si>
  <si>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</si>
  <si>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</si>
  <si>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</si>
  <si>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</si>
  <si>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</si>
  <si>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</si>
  <si>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</si>
  <si>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</si>
  <si>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</si>
  <si>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</si>
  <si>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</si>
  <si>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</si>
  <si>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</si>
  <si>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</si>
  <si>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</si>
  <si>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</si>
  <si>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</si>
  <si>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</si>
  <si>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</si>
  <si>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</si>
  <si>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</si>
  <si>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</si>
  <si>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</si>
  <si>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</si>
  <si>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</si>
  <si>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</si>
  <si>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</si>
  <si>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</si>
  <si>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</si>
  <si>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</si>
  <si>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</si>
  <si>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</si>
  <si>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</si>
  <si>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</si>
  <si>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</si>
  <si>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</si>
  <si>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</si>
  <si>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</si>
  <si>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</si>
  <si>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</si>
  <si>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</si>
  <si>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</si>
  <si>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</si>
  <si>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</si>
  <si>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</si>
  <si>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</si>
  <si>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</si>
  <si>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</si>
  <si>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</si>
  <si>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</si>
  <si>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</si>
  <si>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</si>
  <si>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</si>
  <si>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</si>
  <si>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</si>
  <si>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</si>
  <si>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</si>
  <si>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</si>
  <si>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</si>
  <si>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</si>
  <si>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</si>
  <si>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</si>
  <si>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</si>
  <si>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</si>
  <si>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</si>
  <si>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</si>
  <si>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</si>
  <si>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</si>
  <si>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</si>
  <si>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</si>
  <si>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</si>
  <si>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</si>
  <si>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</si>
  <si>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</si>
  <si>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</si>
  <si>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</si>
  <si>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</si>
  <si>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</si>
  <si>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</si>
  <si>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</si>
  <si>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</si>
  <si>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</si>
  <si>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</si>
  <si>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</si>
  <si>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</si>
  <si>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</si>
  <si>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</si>
  <si>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</si>
  <si>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</si>
  <si>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</si>
  <si>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</si>
  <si>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</si>
  <si>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</si>
  <si>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</si>
  <si>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</si>
  <si>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</si>
  <si>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</si>
  <si>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</si>
  <si>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</si>
  <si>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</si>
  <si>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</si>
  <si>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</si>
  <si>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</si>
  <si>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</si>
  <si>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</si>
  <si>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</si>
  <si>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</si>
  <si>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</si>
  <si>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</si>
  <si>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</si>
  <si>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</si>
  <si>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</si>
  <si>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</si>
  <si>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</si>
  <si>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</si>
  <si>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</si>
  <si>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</si>
  <si>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</si>
  <si>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</si>
  <si>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</si>
  <si>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</si>
  <si>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</si>
  <si>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</si>
  <si>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</si>
  <si>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</si>
  <si>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</si>
  <si>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</si>
  <si>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</si>
  <si>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</si>
  <si>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</si>
  <si>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</si>
  <si>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</si>
  <si>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</si>
  <si>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</si>
  <si>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</si>
  <si>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</si>
  <si>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</si>
  <si>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</si>
  <si>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</si>
  <si>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</si>
  <si>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</si>
  <si>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</si>
  <si>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</si>
  <si>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</si>
  <si>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</si>
  <si>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</si>
  <si>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</si>
  <si>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</si>
  <si>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</si>
  <si>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</si>
  <si>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</si>
  <si>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</si>
  <si>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</si>
  <si>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</si>
  <si>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</si>
  <si>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</si>
  <si>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</si>
  <si>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</si>
  <si>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</si>
  <si>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</si>
  <si>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</si>
  <si>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</si>
  <si>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</si>
  <si>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</si>
  <si>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</si>
  <si>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</si>
  <si>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</si>
  <si>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</si>
  <si>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</si>
  <si>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</si>
  <si>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</si>
  <si>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</si>
  <si>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</si>
  <si>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</si>
  <si>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</si>
  <si>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</si>
  <si>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</si>
  <si>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</si>
  <si>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</si>
  <si>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</si>
  <si>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</si>
  <si>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</si>
  <si>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</si>
  <si>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</si>
  <si>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</si>
  <si>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</si>
  <si>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</si>
  <si>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</si>
  <si>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</si>
  <si>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</si>
  <si>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</si>
  <si>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</si>
  <si>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</si>
  <si>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</si>
  <si>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</si>
  <si>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</si>
  <si>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</si>
  <si>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</si>
  <si>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</si>
  <si>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</si>
  <si>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</si>
  <si>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</si>
  <si>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</si>
  <si>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</si>
  <si>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</si>
  <si>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</si>
  <si>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</si>
  <si>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</si>
  <si>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</si>
  <si>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</si>
  <si>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</si>
  <si>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</si>
  <si>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</si>
  <si>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</si>
  <si>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</si>
  <si>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</si>
  <si>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</si>
  <si>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</si>
  <si>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</si>
  <si>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</si>
  <si>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</si>
  <si>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</si>
  <si>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</si>
  <si>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</si>
  <si>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</si>
  <si>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</si>
  <si>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</si>
  <si>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</si>
  <si>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</si>
  <si>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</si>
  <si>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</si>
  <si>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</si>
  <si>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</si>
  <si>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</si>
  <si>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</si>
  <si>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</si>
  <si>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</si>
  <si>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</si>
  <si>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</si>
  <si>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</si>
  <si>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</si>
  <si>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</si>
  <si>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</si>
  <si>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</si>
  <si>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</si>
  <si>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</si>
  <si>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</si>
  <si>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</si>
  <si>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</si>
  <si>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</si>
  <si>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</si>
  <si>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</si>
  <si>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</si>
  <si>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</si>
  <si>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</si>
  <si>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</si>
  <si>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</si>
  <si>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</si>
  <si>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</si>
  <si>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</si>
  <si>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</si>
  <si>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</si>
  <si>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</si>
  <si>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</si>
  <si>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</si>
  <si>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</si>
  <si>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</si>
  <si>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</si>
  <si>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</si>
  <si>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</si>
  <si>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</si>
  <si>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</si>
  <si>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</si>
  <si>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</si>
  <si>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</si>
  <si>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</si>
  <si>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</si>
  <si>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</si>
  <si>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</si>
  <si>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</si>
  <si>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</si>
  <si>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</si>
  <si>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</si>
  <si>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</si>
  <si>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</si>
  <si>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</si>
  <si>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</si>
  <si>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</si>
  <si>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</si>
  <si>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</si>
  <si>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</si>
  <si>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</si>
  <si>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</si>
  <si>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</si>
  <si>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</si>
  <si>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</si>
  <si>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</si>
  <si>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</si>
  <si>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</si>
  <si>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</si>
  <si>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</si>
  <si>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</si>
  <si>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</si>
  <si>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</si>
  <si>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</si>
  <si>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</si>
  <si>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</si>
  <si>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</si>
  <si>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</si>
  <si>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</si>
  <si>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</si>
  <si>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</si>
  <si>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</si>
  <si>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</si>
  <si>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</si>
  <si>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</si>
  <si>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</si>
  <si>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</si>
  <si>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</si>
  <si>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</si>
  <si>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</si>
  <si>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</si>
  <si>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</si>
  <si>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</si>
  <si>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</si>
  <si>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</si>
  <si>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</si>
  <si>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</si>
  <si>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</si>
  <si>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</si>
  <si>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</si>
  <si>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</si>
  <si>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</si>
  <si>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</si>
  <si>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</si>
  <si>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</si>
  <si>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</si>
  <si>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</si>
  <si>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</si>
  <si>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</si>
  <si>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</si>
  <si>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</si>
  <si>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</si>
  <si>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</si>
  <si>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</si>
  <si>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</si>
  <si>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</si>
  <si>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</si>
  <si>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</si>
  <si>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</si>
  <si>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</si>
  <si>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</si>
  <si>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</si>
  <si>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</si>
  <si>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</si>
  <si>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</si>
  <si>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</si>
  <si>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</si>
  <si>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</si>
  <si>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</si>
  <si>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</si>
  <si>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</si>
  <si>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</si>
  <si>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</si>
  <si>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</si>
  <si>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</si>
  <si>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</si>
  <si>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</si>
  <si>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</si>
  <si>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</si>
  <si>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</si>
  <si>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</si>
  <si>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</si>
  <si>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</si>
  <si>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</si>
  <si>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</si>
  <si>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</si>
  <si>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</si>
  <si>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</si>
  <si>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</si>
  <si>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</si>
  <si>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</si>
  <si>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</si>
  <si>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</si>
  <si>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</si>
  <si>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</si>
  <si>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</si>
  <si>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</si>
  <si>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</si>
  <si>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</si>
  <si>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</si>
  <si>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</si>
  <si>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</si>
  <si>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</si>
  <si>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</si>
  <si>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</si>
  <si>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</si>
  <si>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</si>
  <si>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</si>
  <si>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</si>
  <si>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</si>
  <si>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</si>
  <si>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</si>
  <si>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</si>
  <si>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</si>
  <si>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</si>
  <si>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</si>
  <si>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</si>
  <si>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</si>
  <si>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</si>
  <si>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</si>
  <si>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</si>
  <si>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</si>
  <si>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</si>
  <si>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</si>
  <si>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</si>
  <si>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</si>
  <si>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</si>
  <si>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</si>
  <si>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</si>
  <si>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</si>
  <si>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</si>
  <si>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</si>
  <si>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</si>
  <si>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</si>
  <si>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</si>
  <si>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</si>
  <si>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</si>
  <si>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</si>
  <si>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</si>
  <si>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</si>
  <si>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</si>
  <si>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</si>
  <si>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</si>
  <si>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</si>
  <si>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</si>
  <si>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</si>
  <si>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</si>
  <si>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</si>
  <si>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</si>
  <si>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</si>
  <si>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</si>
  <si>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</si>
  <si>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</si>
  <si>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</si>
  <si>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</si>
  <si>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</si>
  <si>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</si>
  <si>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</si>
  <si>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</si>
  <si>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</si>
  <si>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</si>
  <si>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</si>
  <si>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</si>
  <si>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</si>
  <si>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</si>
  <si>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</si>
  <si>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</si>
  <si>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</si>
  <si>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</si>
  <si>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</si>
  <si>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</si>
  <si>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</si>
  <si>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</si>
  <si>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</si>
  <si>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</si>
  <si>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</si>
  <si>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</si>
  <si>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</si>
  <si>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</si>
  <si>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</si>
  <si>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</si>
  <si>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</si>
  <si>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</si>
  <si>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</si>
  <si>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</si>
  <si>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</si>
  <si>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</si>
  <si>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</si>
  <si>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</si>
  <si>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</si>
  <si>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</si>
  <si>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</si>
  <si>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</si>
  <si>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</si>
  <si>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</si>
  <si>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</si>
  <si>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</si>
  <si>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</si>
  <si>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</si>
  <si>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</si>
  <si>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</si>
  <si>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</si>
  <si>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</si>
  <si>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</si>
  <si>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</si>
  <si>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</si>
  <si>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</si>
  <si>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</si>
  <si>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</si>
  <si>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</si>
  <si>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</si>
  <si>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</si>
  <si>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</si>
  <si>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</si>
  <si>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</si>
  <si>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</si>
  <si>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</si>
  <si>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</si>
  <si>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</si>
  <si>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</si>
  <si>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</si>
  <si>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</si>
  <si>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</si>
  <si>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</si>
  <si>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</si>
  <si>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</si>
  <si>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</si>
  <si>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</si>
  <si>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</si>
  <si>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</si>
  <si>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</si>
  <si>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</si>
  <si>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</si>
  <si>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</si>
  <si>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</si>
  <si>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</si>
  <si>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</si>
  <si>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</si>
  <si>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</si>
  <si>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</si>
  <si>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</si>
  <si>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</si>
  <si>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</si>
  <si>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</si>
  <si>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</si>
  <si>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</si>
  <si>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</si>
  <si>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</si>
  <si>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</si>
  <si>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</si>
  <si>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</si>
  <si>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</si>
  <si>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</si>
  <si>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</si>
  <si>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</si>
  <si>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</si>
  <si>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</si>
  <si>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</si>
  <si>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</si>
  <si>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</si>
  <si>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</si>
  <si>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</si>
  <si>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</si>
  <si>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</si>
  <si>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</si>
  <si>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</si>
  <si>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</si>
  <si>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</si>
  <si>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</si>
  <si>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</si>
  <si>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</si>
  <si>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</si>
  <si>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</si>
  <si>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</si>
  <si>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</si>
  <si>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</si>
  <si>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</si>
  <si>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</si>
  <si>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</si>
  <si>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</si>
  <si>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</si>
  <si>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</si>
  <si>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</si>
  <si>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</si>
  <si>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</si>
  <si>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</si>
  <si>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</si>
  <si>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</si>
  <si>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</si>
  <si>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</si>
  <si>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</si>
  <si>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</si>
  <si>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</si>
  <si>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</si>
  <si>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</si>
  <si>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</si>
  <si>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</si>
  <si>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</si>
  <si>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</si>
  <si>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</si>
  <si>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</si>
  <si>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</si>
  <si>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</si>
  <si>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</si>
  <si>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</si>
  <si>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</si>
  <si>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</si>
  <si>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</si>
  <si>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</si>
  <si>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</si>
  <si>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</si>
  <si>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</si>
  <si>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</si>
  <si>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</si>
  <si>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</si>
  <si>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</si>
  <si>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</si>
  <si>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</si>
  <si>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</si>
  <si>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</si>
  <si>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</si>
  <si>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</si>
  <si>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</si>
  <si>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</si>
  <si>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</si>
  <si>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</si>
  <si>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</si>
  <si>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</si>
  <si>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</si>
  <si>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</si>
  <si>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</si>
  <si>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</si>
  <si>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</si>
  <si>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</si>
  <si>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</si>
  <si>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</si>
  <si>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</si>
  <si>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</si>
  <si>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</si>
  <si>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</si>
  <si>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</si>
  <si>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</si>
  <si>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</si>
  <si>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</si>
  <si>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</si>
  <si>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</si>
  <si>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</si>
  <si>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</si>
  <si>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</si>
  <si>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</si>
  <si>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</si>
  <si>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</si>
  <si>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</si>
  <si>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</si>
  <si>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</si>
  <si>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</si>
  <si>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</si>
  <si>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</si>
  <si>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</si>
  <si>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</si>
  <si>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</si>
  <si>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</si>
  <si>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</si>
  <si>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</si>
  <si>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</si>
  <si>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</si>
  <si>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</si>
  <si>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</si>
  <si>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</si>
  <si>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</si>
  <si>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</si>
  <si>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</si>
  <si>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</si>
  <si>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</si>
  <si>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</si>
  <si>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</si>
  <si>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</si>
  <si>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</si>
  <si>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</si>
  <si>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</si>
  <si>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</si>
  <si>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</si>
  <si>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</si>
  <si>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</si>
  <si>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</si>
  <si>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</si>
  <si>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</si>
  <si>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</si>
  <si>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</si>
  <si>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</si>
  <si>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</si>
  <si>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</si>
  <si>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</si>
  <si>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</si>
  <si>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</si>
  <si>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</si>
  <si>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</si>
  <si>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</si>
  <si>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</si>
  <si>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</si>
  <si>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</si>
  <si>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</si>
  <si>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</si>
  <si>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</si>
  <si>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</si>
  <si>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</si>
  <si>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</si>
  <si>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</si>
  <si>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</si>
  <si>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</si>
  <si>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</si>
  <si>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</si>
  <si>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</si>
  <si>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</si>
  <si>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</si>
  <si>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</si>
  <si>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</si>
  <si>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</si>
  <si>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</si>
  <si>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</si>
  <si>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</si>
  <si>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</si>
  <si>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</si>
  <si>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</si>
  <si>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</si>
  <si>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</si>
  <si>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</si>
  <si>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</si>
  <si>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</si>
  <si>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</si>
  <si>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</si>
  <si>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</si>
  <si>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</si>
  <si>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</si>
  <si>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</si>
  <si>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</si>
  <si>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</si>
  <si>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</si>
  <si>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</si>
  <si>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</si>
  <si>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</si>
  <si>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</si>
  <si>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</si>
  <si>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</si>
  <si>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</si>
  <si>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</si>
  <si>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</si>
  <si>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</si>
  <si>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</si>
  <si>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</si>
  <si>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</si>
  <si>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</si>
  <si>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</si>
  <si>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</si>
  <si>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</si>
  <si>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</si>
  <si>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</si>
  <si>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</si>
  <si>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</si>
  <si>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</si>
  <si>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</si>
  <si>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</si>
  <si>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</si>
  <si>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</si>
  <si>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</si>
  <si>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</si>
  <si>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</si>
  <si>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</si>
  <si>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</si>
  <si>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</si>
  <si>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</si>
  <si>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</si>
  <si>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</si>
  <si>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</si>
  <si>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</si>
  <si>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</si>
  <si>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</si>
  <si>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</si>
  <si>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</si>
  <si>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</si>
  <si>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</si>
  <si>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</si>
  <si>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</si>
  <si>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</si>
  <si>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</si>
  <si>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</si>
  <si>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</si>
  <si>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</si>
  <si>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</si>
  <si>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</si>
  <si>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</si>
  <si>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</si>
  <si>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</si>
  <si>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</si>
  <si>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</si>
  <si>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</si>
  <si>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</si>
  <si>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</si>
  <si>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</si>
  <si>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</si>
  <si>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</si>
  <si>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</si>
  <si>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</si>
  <si>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</si>
  <si>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</si>
  <si>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</si>
  <si>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</si>
  <si>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</si>
  <si>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</si>
  <si>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</si>
  <si>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</si>
  <si>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</si>
  <si>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</si>
  <si>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</si>
  <si>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</si>
  <si>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</si>
  <si>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</si>
  <si>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</si>
  <si>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</si>
  <si>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</si>
  <si>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</si>
  <si>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</si>
  <si>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</si>
  <si>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</si>
  <si>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</si>
  <si>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</si>
  <si>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</si>
  <si>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</si>
  <si>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</si>
  <si>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</si>
  <si>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</si>
  <si>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</si>
  <si>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</si>
  <si>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</si>
  <si>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</si>
  <si>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</si>
  <si>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</si>
  <si>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</si>
  <si>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</si>
  <si>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</si>
  <si>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</si>
  <si>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</si>
  <si>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</si>
  <si>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</si>
  <si>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</si>
  <si>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</si>
  <si>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</si>
  <si>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</si>
  <si>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</si>
  <si>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</si>
  <si>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</si>
  <si>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</si>
  <si>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</si>
  <si>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</si>
  <si>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</si>
  <si>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</si>
  <si>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</si>
  <si>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</si>
  <si>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</si>
  <si>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</si>
  <si>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</si>
  <si>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</si>
  <si>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</si>
  <si>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</si>
  <si>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</si>
  <si>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</si>
  <si>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</si>
  <si>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</si>
  <si>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</si>
  <si>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</si>
  <si>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</si>
  <si>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</si>
  <si>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</si>
  <si>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</si>
  <si>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</si>
  <si>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</si>
  <si>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</si>
  <si>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</si>
  <si>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</si>
  <si>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</si>
  <si>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</si>
  <si>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</si>
  <si>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</si>
  <si>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</si>
  <si>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</si>
  <si>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</si>
  <si>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</si>
  <si>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</si>
  <si>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</si>
  <si>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</si>
  <si>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</si>
  <si>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</si>
  <si>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</si>
  <si>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</si>
  <si>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</si>
  <si>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</si>
  <si>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</si>
  <si>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</si>
  <si>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</si>
  <si>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</si>
  <si>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</si>
  <si>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</si>
  <si>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</si>
  <si>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</si>
  <si>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</si>
  <si>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</si>
  <si>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</si>
  <si>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</si>
  <si>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</si>
  <si>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</si>
  <si>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</si>
  <si>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</si>
  <si>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</si>
  <si>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</si>
  <si>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</si>
  <si>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</si>
  <si>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</si>
  <si>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</si>
  <si>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</si>
  <si>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</si>
  <si>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</si>
  <si>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</si>
  <si>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</si>
  <si>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</si>
  <si>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</si>
  <si>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</si>
  <si>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</si>
  <si>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</si>
  <si>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</si>
  <si>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</si>
  <si>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</si>
  <si>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</si>
  <si>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</si>
  <si>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</si>
  <si>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</si>
  <si>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</si>
  <si>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</si>
  <si>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</si>
  <si>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</si>
  <si>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</si>
  <si>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</si>
  <si>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</si>
  <si>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</si>
  <si>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</si>
  <si>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</si>
  <si>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</si>
  <si>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</si>
  <si>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</si>
  <si>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</si>
  <si>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</si>
  <si>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</si>
  <si>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</si>
  <si>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</si>
  <si>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</si>
  <si>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</si>
  <si>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</si>
  <si>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</si>
  <si>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</si>
  <si>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</si>
  <si>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</si>
  <si>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</si>
  <si>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</si>
  <si>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</si>
  <si>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</si>
  <si>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</si>
  <si>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</si>
  <si>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</si>
  <si>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</si>
  <si>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</si>
  <si>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</si>
  <si>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</si>
  <si>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</si>
  <si>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</si>
  <si>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</si>
  <si>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</si>
  <si>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</si>
  <si>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</si>
  <si>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</si>
  <si>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</si>
  <si>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</si>
  <si>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</si>
  <si>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</si>
  <si>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</si>
  <si>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</si>
  <si>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</si>
  <si>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</si>
  <si>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</si>
  <si>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</si>
  <si>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</si>
  <si>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</si>
  <si>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</si>
  <si>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</si>
  <si>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</si>
  <si>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</si>
  <si>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</si>
  <si>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</si>
  <si>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</si>
  <si>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</si>
  <si>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</si>
  <si>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</si>
  <si>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</si>
  <si>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</si>
  <si>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</si>
  <si>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</si>
  <si>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</si>
  <si>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</si>
  <si>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</si>
  <si>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</si>
  <si>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</si>
  <si>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</si>
  <si>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</si>
  <si>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</si>
  <si>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</si>
  <si>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</si>
  <si>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</si>
  <si>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</si>
  <si>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</si>
  <si>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</si>
  <si>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</si>
  <si>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</si>
  <si>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</si>
  <si>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</si>
  <si>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</si>
  <si>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</si>
  <si>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</si>
  <si>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</si>
  <si>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</si>
  <si>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</si>
  <si>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</si>
  <si>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</si>
  <si>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</si>
  <si>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</si>
  <si>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</si>
  <si>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</si>
  <si>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</si>
  <si>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</si>
  <si>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</si>
  <si>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</si>
  <si>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</si>
  <si>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</si>
  <si>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</si>
  <si>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</si>
  <si>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</si>
  <si>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</si>
  <si>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</si>
  <si>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</si>
  <si>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</si>
  <si>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</si>
  <si>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</si>
  <si>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</si>
  <si>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</si>
  <si>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</si>
  <si>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</si>
  <si>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</si>
  <si>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</si>
  <si>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</si>
  <si>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</si>
  <si>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</si>
  <si>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</si>
  <si>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</si>
  <si>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</si>
  <si>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</si>
  <si>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</si>
  <si>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</si>
  <si>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</si>
  <si>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</si>
  <si>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</si>
  <si>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</si>
  <si>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</si>
  <si>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</si>
  <si>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</si>
  <si>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</si>
  <si>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</si>
  <si>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</si>
  <si>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</si>
  <si>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</si>
  <si>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</si>
  <si>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</si>
  <si>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</si>
  <si>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</si>
  <si>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</si>
  <si>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</si>
  <si>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</si>
  <si>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</si>
  <si>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</si>
  <si>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</si>
  <si>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</si>
  <si>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</si>
  <si>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</si>
  <si>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</si>
  <si>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</si>
  <si>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</si>
  <si>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</si>
  <si>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</si>
  <si>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</si>
  <si>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</si>
  <si>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</si>
  <si>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</si>
  <si>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</si>
  <si>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</si>
  <si>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</si>
  <si>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</si>
  <si>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</si>
  <si>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</si>
  <si>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</si>
  <si>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</si>
  <si>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</si>
  <si>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</si>
  <si>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</si>
  <si>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</si>
  <si>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</si>
  <si>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</si>
  <si>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</si>
  <si>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</si>
  <si>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</si>
  <si>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</si>
  <si>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</si>
  <si>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</si>
  <si>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</si>
  <si>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</si>
  <si>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</si>
  <si>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</si>
  <si>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</si>
  <si>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</si>
  <si>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</si>
  <si>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</si>
  <si>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</si>
  <si>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</si>
  <si>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</si>
  <si>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</si>
  <si>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</si>
  <si>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</si>
  <si>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</si>
  <si>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</si>
  <si>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</si>
  <si>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</si>
  <si>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</si>
  <si>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</si>
  <si>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</si>
  <si>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</si>
  <si>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</si>
  <si>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</si>
  <si>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</si>
  <si>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</si>
  <si>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</si>
  <si>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</si>
  <si>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</si>
  <si>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</si>
  <si>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</si>
  <si>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</si>
  <si>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</si>
  <si>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</si>
  <si>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</si>
  <si>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</si>
  <si>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</si>
  <si>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</si>
  <si>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</si>
  <si>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</si>
  <si>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</si>
  <si>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</si>
  <si>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</si>
  <si>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</si>
  <si>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</si>
  <si>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</si>
  <si>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</si>
  <si>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</si>
  <si>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</si>
  <si>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</si>
  <si>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</si>
  <si>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</si>
  <si>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</si>
  <si>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</si>
  <si>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</si>
  <si>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</si>
  <si>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</si>
  <si>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</si>
  <si>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</si>
  <si>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</si>
  <si>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</si>
  <si>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</si>
  <si>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</si>
  <si>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</si>
  <si>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</si>
  <si>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</si>
  <si>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</si>
  <si>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</si>
  <si>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</si>
  <si>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</si>
  <si>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</si>
  <si>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</si>
  <si>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</si>
  <si>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</si>
  <si>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</si>
  <si>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</si>
  <si>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</si>
  <si>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</si>
  <si>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</si>
  <si>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</si>
  <si>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</si>
  <si>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</si>
  <si>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</si>
  <si>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</si>
  <si>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</si>
  <si>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</si>
  <si>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</si>
  <si>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</si>
  <si>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</si>
  <si>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</si>
  <si>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</si>
  <si>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</si>
  <si>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</si>
  <si>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</si>
  <si>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</si>
  <si>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</si>
  <si>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</si>
  <si>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</si>
  <si>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</si>
  <si>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</si>
  <si>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</si>
  <si>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</si>
  <si>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</si>
  <si>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</si>
  <si>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</si>
  <si>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</si>
  <si>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</si>
  <si>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</si>
  <si>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</si>
  <si>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</si>
  <si>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</si>
  <si>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</si>
  <si>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</si>
  <si>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</si>
  <si>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</si>
  <si>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</si>
  <si>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</si>
  <si>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</si>
  <si>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</si>
  <si>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</si>
  <si>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</si>
  <si>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</si>
  <si>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</si>
  <si>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</si>
  <si>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</si>
  <si>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</si>
  <si>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</si>
  <si>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</si>
  <si>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</si>
  <si>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</si>
  <si>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</si>
  <si>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</si>
  <si>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</si>
  <si>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</si>
  <si>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</si>
  <si>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</si>
  <si>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</si>
  <si>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</si>
  <si>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</si>
  <si>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</si>
  <si>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</si>
  <si>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</si>
  <si>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</si>
  <si>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</si>
  <si>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</si>
  <si>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</si>
  <si>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</si>
  <si>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</si>
  <si>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</si>
  <si>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</si>
  <si>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</si>
  <si>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</si>
  <si>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</si>
  <si>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</si>
  <si>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</si>
  <si>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</si>
  <si>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</si>
  <si>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</si>
  <si>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</si>
  <si>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</si>
  <si>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</si>
  <si>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</si>
  <si>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</si>
  <si>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</si>
  <si>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</si>
  <si>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</si>
  <si>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</si>
  <si>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</si>
  <si>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</si>
  <si>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</si>
  <si>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</si>
  <si>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</si>
  <si>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</si>
  <si>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</si>
  <si>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</si>
  <si>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</si>
  <si>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</si>
  <si>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</si>
  <si>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</si>
  <si>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</si>
  <si>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</si>
  <si>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</si>
  <si>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</si>
  <si>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</si>
  <si>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</si>
  <si>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</si>
  <si>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</si>
  <si>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</si>
  <si>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</si>
  <si>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</si>
  <si>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</si>
  <si>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</si>
  <si>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</si>
  <si>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</si>
  <si>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</si>
  <si>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</si>
  <si>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</si>
  <si>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</si>
  <si>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</si>
  <si>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</si>
  <si>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</si>
  <si>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</si>
  <si>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</si>
  <si>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</si>
  <si>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</si>
  <si>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</si>
  <si>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</si>
  <si>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</si>
  <si>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</si>
  <si>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</si>
  <si>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</si>
  <si>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</si>
  <si>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</si>
  <si>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</si>
  <si>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</si>
  <si>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</si>
  <si>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</si>
  <si>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</si>
  <si>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</si>
  <si>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</si>
  <si>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</si>
  <si>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</si>
  <si>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</si>
  <si>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</si>
  <si>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</si>
  <si>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</si>
  <si>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</si>
  <si>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</si>
  <si>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</si>
  <si>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</si>
  <si>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</si>
  <si>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</si>
  <si>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</si>
  <si>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</si>
  <si>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</si>
  <si>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</si>
  <si>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</si>
  <si>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</si>
  <si>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</si>
  <si>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</si>
  <si>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</si>
  <si>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</si>
  <si>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</si>
  <si>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</si>
  <si>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</si>
  <si>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</si>
  <si>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</si>
  <si>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</si>
  <si>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</si>
  <si>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</si>
  <si>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</si>
  <si>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</si>
  <si>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</si>
  <si>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</si>
  <si>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</si>
  <si>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</si>
  <si>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</si>
  <si>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</si>
  <si>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</si>
  <si>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</si>
  <si>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</si>
  <si>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</si>
  <si>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</si>
  <si>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</si>
  <si>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</si>
  <si>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</si>
  <si>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</si>
  <si>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</si>
  <si>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</si>
  <si>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</si>
  <si>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</si>
  <si>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</si>
  <si>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</si>
  <si>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</si>
  <si>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</si>
  <si>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</si>
  <si>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</si>
  <si>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</si>
  <si>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</si>
  <si>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</si>
  <si>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</si>
  <si>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</si>
  <si>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</si>
  <si>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</si>
  <si>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</si>
  <si>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</si>
  <si>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</si>
  <si>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</si>
  <si>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</si>
  <si>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</si>
  <si>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</si>
  <si>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</si>
  <si>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</si>
  <si>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</si>
  <si>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</si>
  <si>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</si>
  <si>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</si>
  <si>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</si>
  <si>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</si>
  <si>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</si>
  <si>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</si>
  <si>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</si>
  <si>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</si>
  <si>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</si>
  <si>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</si>
  <si>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</si>
  <si>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</si>
  <si>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</si>
  <si>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</si>
  <si>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</si>
  <si>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</si>
  <si>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</si>
  <si>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</si>
  <si>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</si>
  <si>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</si>
  <si>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</si>
  <si>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</si>
  <si>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</si>
  <si>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</si>
  <si>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</si>
  <si>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</si>
  <si>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</si>
  <si>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</si>
  <si>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</si>
  <si>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</si>
  <si>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</si>
  <si>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</si>
  <si>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</si>
  <si>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</si>
  <si>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</si>
  <si>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</si>
  <si>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</si>
  <si>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</si>
  <si>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</si>
  <si>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</si>
  <si>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</si>
  <si>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</si>
  <si>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</si>
  <si>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</si>
  <si>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</si>
  <si>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</si>
  <si>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</si>
  <si>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</si>
  <si>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</si>
  <si>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</si>
  <si>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</si>
  <si>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</si>
  <si>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</si>
  <si>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</si>
  <si>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</si>
  <si>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</si>
  <si>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</si>
  <si>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</si>
  <si>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</si>
  <si>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</si>
  <si>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</si>
  <si>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</si>
  <si>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</si>
  <si>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</si>
  <si>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</si>
  <si>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</si>
  <si>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</si>
  <si>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</si>
  <si>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</si>
  <si>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</si>
  <si>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</si>
  <si>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</si>
  <si>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</si>
  <si>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</si>
  <si>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</si>
  <si>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</si>
  <si>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</si>
  <si>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</si>
  <si>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</si>
  <si>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</si>
  <si>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</si>
  <si>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</si>
  <si>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</si>
  <si>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</si>
  <si>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</si>
  <si>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</si>
  <si>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</si>
  <si>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</si>
  <si>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</si>
  <si>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</si>
  <si>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</si>
  <si>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</si>
  <si>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</si>
  <si>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</si>
  <si>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</si>
  <si>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</si>
  <si>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</si>
  <si>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</si>
  <si>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</si>
  <si>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</si>
  <si>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</si>
  <si>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</si>
  <si>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</si>
  <si>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</si>
  <si>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</si>
  <si>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</si>
  <si>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</si>
  <si>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</si>
  <si>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</si>
  <si>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</si>
  <si>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</si>
  <si>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</si>
  <si>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</si>
  <si>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</si>
  <si>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</si>
  <si>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</si>
  <si>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</si>
  <si>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</si>
  <si>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</si>
  <si>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</si>
  <si>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</si>
  <si>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</si>
  <si>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</si>
  <si>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</si>
  <si>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</si>
  <si>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</si>
  <si>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</si>
  <si>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</si>
  <si>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</si>
  <si>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</si>
  <si>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</si>
  <si>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</si>
  <si>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</si>
  <si>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</si>
  <si>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</si>
  <si>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</si>
  <si>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</si>
  <si>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</si>
  <si>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</si>
  <si>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</si>
  <si>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</si>
  <si>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</si>
  <si>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</si>
  <si>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</si>
  <si>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</si>
  <si>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</si>
  <si>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</si>
  <si>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</si>
  <si>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</si>
  <si>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</si>
  <si>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</si>
  <si>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</si>
  <si>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</si>
  <si>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</si>
  <si>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</si>
  <si>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</si>
  <si>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</si>
  <si>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</si>
  <si>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</si>
  <si>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</si>
  <si>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</si>
  <si>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</si>
  <si>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</si>
  <si>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</si>
  <si>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</si>
  <si>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</si>
  <si>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</si>
  <si>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</si>
  <si>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</si>
  <si>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</si>
  <si>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</si>
  <si>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</si>
  <si>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</si>
  <si>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</si>
  <si>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</si>
  <si>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</si>
  <si>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</si>
  <si>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</si>
  <si>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</si>
  <si>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</si>
  <si>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</si>
  <si>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</si>
  <si>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</si>
  <si>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</si>
  <si>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</si>
  <si>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</si>
  <si>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</si>
  <si>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</si>
  <si>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</si>
  <si>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</si>
  <si>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</si>
  <si>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</si>
  <si>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</si>
  <si>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</si>
  <si>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</si>
  <si>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</si>
  <si>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</si>
  <si>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</si>
  <si>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</si>
  <si>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</si>
  <si>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</si>
  <si>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</si>
  <si>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</si>
  <si>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</si>
  <si>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</si>
  <si>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</si>
  <si>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</si>
  <si>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</si>
  <si>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</si>
  <si>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</si>
  <si>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</si>
  <si>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</si>
  <si>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</si>
  <si>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</si>
  <si>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</si>
  <si>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</si>
  <si>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</si>
  <si>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</si>
  <si>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</si>
  <si>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</si>
  <si>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</si>
  <si>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</si>
  <si>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</si>
  <si>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</si>
  <si>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</si>
  <si>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</si>
  <si>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</si>
  <si>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</si>
  <si>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</si>
  <si>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</si>
  <si>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</si>
  <si>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</si>
  <si>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</si>
  <si>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</si>
  <si>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</si>
  <si>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</si>
  <si>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</si>
  <si>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</si>
  <si>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</si>
  <si>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</si>
  <si>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</si>
  <si>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</si>
  <si>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</si>
  <si>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</si>
  <si>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</si>
  <si>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</si>
  <si>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</si>
  <si>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</si>
  <si>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</si>
  <si>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</si>
  <si>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</si>
  <si>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</si>
  <si>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</si>
  <si>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</si>
  <si>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</si>
  <si>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</si>
  <si>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</si>
  <si>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</si>
  <si>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</si>
  <si>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</si>
  <si>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</si>
  <si>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</si>
  <si>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</si>
  <si>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</si>
  <si>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</si>
  <si>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</si>
  <si>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</si>
  <si>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</si>
  <si>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</si>
  <si>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</si>
  <si>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</si>
  <si>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</si>
  <si>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</si>
  <si>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</si>
  <si>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</si>
  <si>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</si>
  <si>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</si>
  <si>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</si>
  <si>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</si>
  <si>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</si>
  <si>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</si>
  <si>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</si>
  <si>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</si>
  <si>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</si>
  <si>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</si>
  <si>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</si>
  <si>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</si>
  <si>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</si>
  <si>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</si>
  <si>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</si>
  <si>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</si>
  <si>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</si>
  <si>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</si>
  <si>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</si>
  <si>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</si>
  <si>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</si>
  <si>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</si>
  <si>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</si>
  <si>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</si>
  <si>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</si>
  <si>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</si>
  <si>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</si>
  <si>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</si>
  <si>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</si>
  <si>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</si>
  <si>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</si>
  <si>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</si>
  <si>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</si>
  <si>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</si>
  <si>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</si>
  <si>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</si>
  <si>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</si>
  <si>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</si>
  <si>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</si>
  <si>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</si>
  <si>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</si>
  <si>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</si>
  <si>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</si>
  <si>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</si>
  <si>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</si>
  <si>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</si>
  <si>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</si>
  <si>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</si>
  <si>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</si>
  <si>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</si>
  <si>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</si>
  <si>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</si>
  <si>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</si>
  <si>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</si>
  <si>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</si>
  <si>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</si>
  <si>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</si>
  <si>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</si>
  <si>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</si>
  <si>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</si>
  <si>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</si>
  <si>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</si>
  <si>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</si>
  <si>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</si>
  <si>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</si>
  <si>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</si>
  <si>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</si>
  <si>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</si>
  <si>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</si>
  <si>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</si>
  <si>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</si>
  <si>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</si>
  <si>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</si>
  <si>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</si>
  <si>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</si>
  <si>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</si>
  <si>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</si>
  <si>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</si>
  <si>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</si>
  <si>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</si>
  <si>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</si>
  <si>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</si>
  <si>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</si>
  <si>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</si>
  <si>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</si>
  <si>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</si>
  <si>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</si>
  <si>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</si>
  <si>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</si>
  <si>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</si>
  <si>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</si>
  <si>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</si>
  <si>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</si>
  <si>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</si>
  <si>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</si>
  <si>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</si>
  <si>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</si>
  <si>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</si>
  <si>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</si>
  <si>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</si>
  <si>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</si>
  <si>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</si>
  <si>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</si>
  <si>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</si>
  <si>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</si>
  <si>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</si>
  <si>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</si>
  <si>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</si>
  <si>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</si>
  <si>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</si>
  <si>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</si>
  <si>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</si>
  <si>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</si>
  <si>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</si>
  <si>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</si>
  <si>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</si>
  <si>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</si>
  <si>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</si>
  <si>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</si>
  <si>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</si>
  <si>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</si>
  <si>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</si>
  <si>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</si>
  <si>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</si>
  <si>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</si>
  <si>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</si>
  <si>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</si>
  <si>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</si>
  <si>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</si>
  <si>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</si>
  <si>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</si>
  <si>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</si>
  <si>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</si>
  <si>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</si>
  <si>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</si>
  <si>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</si>
  <si>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</si>
  <si>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</si>
  <si>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</si>
  <si>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</si>
  <si>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</si>
  <si>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</si>
  <si>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</si>
  <si>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</si>
  <si>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</si>
  <si>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</si>
  <si>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</si>
  <si>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</si>
  <si>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</si>
  <si>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</si>
  <si>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</si>
  <si>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</si>
  <si>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</si>
  <si>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</si>
  <si>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</si>
  <si>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</si>
  <si>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</si>
  <si>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</si>
  <si>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</si>
  <si>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</si>
  <si>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</si>
  <si>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</si>
  <si>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</si>
  <si>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</si>
  <si>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</si>
  <si>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</si>
  <si>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</si>
  <si>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</si>
  <si>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</si>
  <si>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</si>
  <si>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</si>
  <si>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</si>
  <si>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</si>
  <si>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</si>
  <si>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</si>
  <si>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</si>
  <si>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</si>
  <si>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</si>
  <si>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</si>
  <si>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</si>
  <si>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</si>
  <si>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</si>
  <si>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</si>
  <si>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</si>
  <si>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</si>
  <si>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</si>
  <si>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</si>
  <si>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</si>
  <si>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</si>
  <si>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</si>
  <si>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</si>
  <si>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</si>
  <si>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</si>
  <si>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</si>
  <si>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</si>
  <si>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</si>
  <si>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</si>
  <si>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</si>
  <si>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</si>
  <si>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</si>
  <si>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</si>
  <si>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</si>
  <si>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</si>
  <si>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</si>
  <si>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</si>
  <si>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</si>
  <si>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</si>
  <si>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</si>
  <si>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</si>
  <si>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</si>
  <si>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</si>
  <si>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</si>
  <si>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</si>
  <si>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</si>
  <si>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</si>
  <si>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</si>
  <si>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</si>
  <si>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</si>
  <si>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</si>
  <si>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</si>
  <si>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</si>
  <si>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</si>
  <si>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</si>
  <si>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</si>
  <si>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</si>
  <si>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</si>
  <si>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</si>
  <si>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</si>
  <si>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</si>
  <si>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</si>
  <si>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</si>
  <si>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</si>
  <si>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</si>
  <si>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</si>
  <si>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</si>
  <si>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</si>
  <si>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</si>
  <si>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</si>
  <si>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</si>
  <si>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</si>
  <si>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</si>
  <si>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</si>
  <si>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</si>
  <si>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</si>
  <si>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</si>
  <si>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</si>
  <si>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</si>
  <si>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</si>
  <si>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</si>
  <si>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</si>
  <si>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</si>
  <si>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</si>
  <si>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</si>
  <si>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</si>
  <si>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</si>
  <si>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</si>
  <si>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</si>
  <si>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</si>
  <si>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</si>
  <si>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</si>
  <si>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</si>
  <si>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</si>
  <si>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</si>
  <si>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</si>
  <si>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</si>
  <si>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</si>
  <si>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</si>
  <si>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</si>
  <si>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</si>
  <si>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</si>
  <si>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</si>
  <si>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</si>
  <si>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</si>
  <si>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</si>
  <si>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</si>
  <si>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</si>
  <si>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</si>
  <si>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</si>
  <si>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</si>
  <si>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</si>
  <si>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</si>
  <si>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</si>
  <si>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</si>
  <si>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</si>
  <si>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</si>
  <si>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</si>
  <si>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</si>
  <si>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</si>
  <si>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</si>
  <si>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</si>
  <si>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</si>
  <si>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</si>
  <si>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</si>
  <si>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</si>
  <si>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</si>
  <si>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</si>
  <si>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</si>
  <si>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</si>
  <si>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</si>
  <si>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</si>
  <si>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</si>
  <si>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</si>
  <si>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</si>
  <si>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</si>
  <si>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</si>
  <si>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</si>
  <si>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</si>
  <si>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</si>
  <si>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</si>
  <si>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</si>
  <si>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</si>
  <si>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</si>
  <si>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</si>
  <si>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</si>
  <si>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</si>
  <si>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</si>
  <si>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</si>
  <si>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</si>
  <si>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</si>
  <si>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</si>
  <si>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</si>
  <si>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</si>
  <si>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</si>
  <si>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</si>
  <si>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</si>
  <si>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</si>
  <si>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</si>
  <si>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</si>
  <si>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</si>
  <si>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</si>
  <si>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</si>
  <si>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</si>
  <si>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</si>
  <si>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</si>
  <si>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</si>
  <si>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</si>
  <si>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</si>
  <si>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</si>
  <si>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</si>
  <si>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</si>
  <si>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</si>
  <si>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</si>
  <si>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</si>
  <si>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</si>
  <si>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</si>
  <si>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</si>
  <si>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</si>
  <si>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</si>
  <si>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</si>
  <si>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</si>
  <si>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</si>
  <si>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</si>
  <si>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</si>
  <si>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</si>
  <si>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</si>
  <si>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</si>
  <si>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</si>
  <si>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</si>
  <si>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</si>
  <si>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</si>
  <si>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</si>
  <si>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</si>
  <si>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</si>
  <si>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</si>
  <si>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</si>
  <si>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</si>
  <si>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</si>
  <si>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</si>
  <si>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</si>
  <si>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</si>
  <si>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</si>
  <si>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</si>
  <si>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</si>
  <si>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</si>
  <si>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</si>
  <si>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</si>
  <si>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</si>
  <si>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</si>
  <si>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</si>
  <si>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</si>
  <si>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</si>
  <si>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</si>
  <si>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</si>
  <si>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</si>
  <si>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</si>
  <si>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</si>
  <si>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</si>
  <si>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</si>
  <si>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</si>
  <si>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</si>
  <si>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</si>
  <si>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</si>
  <si>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</si>
  <si>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</si>
  <si>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</si>
  <si>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</si>
  <si>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</si>
  <si>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</si>
  <si>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</si>
  <si>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</si>
  <si>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</si>
  <si>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</si>
  <si>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</si>
  <si>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</si>
  <si>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</si>
  <si>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</si>
  <si>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</si>
  <si>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</si>
  <si>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</si>
  <si>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</si>
  <si>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</si>
  <si>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</si>
  <si>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</si>
  <si>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</si>
  <si>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</si>
  <si>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</si>
  <si>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</si>
  <si>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</si>
  <si>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</si>
  <si>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</si>
  <si>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</si>
  <si>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</si>
  <si>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</si>
  <si>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</si>
  <si>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</si>
  <si>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</si>
  <si>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</si>
  <si>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</si>
  <si>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</si>
  <si>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</si>
  <si>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</si>
  <si>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</si>
  <si>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</si>
  <si>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</si>
  <si>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</si>
  <si>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</si>
  <si>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</si>
  <si>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</si>
  <si>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</si>
  <si>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</si>
  <si>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</si>
  <si>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</si>
  <si>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</si>
  <si>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</si>
  <si>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</si>
  <si>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</si>
  <si>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</si>
  <si>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</si>
  <si>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</si>
  <si>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</si>
  <si>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</si>
  <si>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</si>
  <si>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</si>
  <si>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</si>
  <si>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</si>
  <si>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</si>
  <si>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</si>
  <si>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</si>
  <si>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</si>
  <si>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</si>
  <si>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</si>
  <si>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</si>
  <si>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</si>
  <si>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</si>
  <si>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</si>
  <si>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</si>
  <si>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</si>
  <si>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</si>
  <si>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</si>
  <si>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</si>
  <si>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</si>
  <si>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</si>
  <si>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</si>
  <si>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</si>
  <si>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</si>
  <si>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</si>
  <si>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</si>
  <si>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</si>
  <si>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</si>
  <si>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</si>
  <si>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</si>
  <si>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</si>
  <si>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</si>
  <si>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</si>
  <si>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</si>
  <si>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</si>
  <si>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</si>
  <si>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</si>
  <si>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</si>
  <si>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</si>
  <si>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</si>
  <si>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</si>
  <si>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</si>
  <si>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</si>
  <si>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</si>
  <si>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</si>
  <si>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</si>
  <si>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</si>
  <si>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</si>
  <si>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</si>
  <si>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</si>
  <si>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</si>
  <si>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</si>
  <si>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</si>
  <si>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</si>
  <si>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</si>
  <si>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</si>
  <si>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</si>
  <si>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</si>
  <si>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</si>
  <si>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</si>
  <si>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</si>
  <si>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</si>
  <si>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</si>
  <si>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</si>
  <si>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</si>
  <si>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</si>
  <si>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</si>
  <si>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</si>
  <si>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</si>
  <si>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</si>
  <si>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</si>
  <si>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</si>
  <si>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</si>
  <si>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</si>
  <si>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</si>
  <si>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</si>
  <si>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</si>
  <si>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</si>
  <si>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</si>
  <si>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</si>
  <si>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</si>
  <si>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</si>
  <si>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</si>
  <si>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</si>
  <si>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</si>
  <si>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</si>
  <si>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</si>
  <si>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</si>
  <si>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</si>
  <si>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</si>
  <si>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</si>
  <si>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</si>
  <si>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</si>
  <si>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</si>
  <si>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</si>
  <si>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</si>
  <si>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</si>
  <si>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</si>
  <si>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</si>
  <si>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</si>
  <si>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</si>
  <si>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</si>
  <si>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</si>
  <si>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</si>
  <si>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</si>
  <si>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</si>
  <si>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</si>
  <si>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</si>
  <si>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</si>
  <si>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</si>
  <si>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</si>
  <si>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</si>
  <si>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</si>
  <si>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</si>
  <si>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</si>
  <si>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</si>
  <si>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</si>
  <si>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</si>
  <si>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</si>
  <si>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</si>
  <si>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</si>
  <si>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</si>
  <si>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</si>
  <si>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</si>
  <si>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</si>
  <si>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</si>
  <si>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</si>
  <si>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</si>
  <si>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</si>
  <si>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</si>
  <si>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</si>
  <si>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</si>
  <si>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</si>
  <si>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</si>
  <si>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</si>
  <si>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</si>
  <si>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</si>
  <si>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</si>
  <si>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</si>
  <si>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</si>
  <si>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</si>
  <si>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</si>
  <si>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</si>
  <si>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</si>
  <si>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</si>
  <si>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</si>
  <si>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</si>
  <si>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</si>
  <si>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</si>
  <si>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</si>
  <si>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</si>
  <si>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</si>
  <si>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</si>
  <si>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</si>
  <si>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</si>
  <si>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</si>
  <si>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</si>
  <si>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</si>
  <si>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</si>
  <si>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</si>
  <si>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</si>
  <si>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</si>
  <si>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</si>
  <si>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</si>
  <si>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</si>
  <si>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</si>
  <si>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</si>
  <si>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</si>
  <si>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</si>
  <si>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</si>
  <si>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</si>
  <si>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</si>
  <si>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</si>
  <si>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</si>
  <si>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</si>
  <si>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</si>
  <si>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</si>
  <si>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</si>
  <si>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</si>
  <si>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</si>
  <si>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</si>
  <si>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</si>
  <si>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</si>
  <si>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</si>
  <si>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</si>
  <si>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</si>
  <si>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</si>
  <si>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</si>
  <si>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</si>
  <si>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</si>
  <si>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</si>
  <si>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</si>
  <si>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</si>
  <si>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</si>
  <si>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</si>
  <si>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</si>
  <si>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</si>
  <si>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</si>
  <si>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</si>
  <si>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</si>
  <si>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</si>
  <si>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</si>
  <si>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</si>
  <si>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</si>
  <si>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</si>
  <si>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</si>
  <si>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</si>
  <si>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</si>
  <si>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</si>
  <si>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</si>
  <si>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</si>
  <si>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</si>
  <si>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</si>
  <si>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</si>
  <si>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</si>
  <si>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</si>
  <si>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</si>
  <si>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</si>
  <si>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</si>
  <si>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</si>
  <si>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</si>
  <si>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</si>
  <si>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</si>
  <si>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</si>
  <si>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</si>
  <si>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</si>
  <si>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</si>
  <si>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</si>
  <si>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</si>
  <si>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</si>
  <si>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</si>
  <si>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</si>
  <si>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</si>
  <si>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</si>
  <si>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</si>
  <si>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</si>
  <si>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</si>
  <si>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</si>
  <si>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</si>
  <si>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</si>
  <si>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</si>
  <si>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</si>
  <si>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</si>
  <si>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</si>
  <si>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</si>
  <si>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</si>
  <si>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</si>
  <si>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</si>
  <si>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</si>
  <si>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</si>
  <si>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</si>
  <si>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</si>
  <si>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</si>
  <si>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</si>
  <si>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</si>
  <si>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</si>
  <si>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</si>
  <si>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</si>
  <si>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</si>
  <si>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</si>
  <si>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</si>
  <si>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</si>
  <si>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</si>
  <si>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</si>
  <si>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</si>
  <si>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</si>
  <si>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</si>
  <si>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</si>
  <si>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</si>
  <si>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</si>
  <si>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</si>
  <si>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</si>
  <si>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</si>
  <si>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</si>
  <si>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</si>
  <si>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</si>
  <si>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</si>
  <si>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</si>
  <si>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</si>
  <si>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</si>
  <si>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</si>
  <si>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</si>
  <si>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</si>
  <si>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</si>
  <si>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</si>
  <si>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</si>
  <si>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</si>
  <si>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</si>
  <si>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</si>
  <si>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</si>
  <si>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</si>
  <si>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</si>
  <si>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</si>
  <si>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</si>
  <si>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</si>
  <si>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</si>
  <si>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</si>
  <si>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</si>
  <si>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</si>
  <si>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</si>
  <si>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</si>
  <si>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</si>
  <si>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</si>
  <si>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</si>
  <si>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</si>
  <si>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</si>
  <si>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</si>
  <si>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</si>
  <si>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</si>
  <si>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</si>
  <si>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</si>
  <si>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</si>
  <si>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</si>
  <si>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</si>
  <si>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</si>
  <si>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</si>
  <si>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</si>
  <si>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</si>
  <si>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</si>
  <si>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</si>
  <si>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</si>
  <si>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</si>
  <si>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</si>
  <si>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</si>
  <si>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</si>
  <si>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</si>
  <si>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</si>
  <si>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</si>
  <si>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</si>
  <si>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</si>
  <si>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</si>
  <si>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</si>
  <si>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</si>
  <si>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</si>
  <si>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</si>
  <si>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</si>
  <si>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</si>
  <si>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</si>
  <si>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</si>
  <si>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</si>
  <si>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</si>
  <si>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</si>
  <si>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</si>
  <si>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</si>
  <si>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</si>
  <si>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</si>
  <si>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</si>
  <si>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</si>
  <si>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</si>
  <si>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</si>
  <si>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</si>
  <si>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</si>
  <si>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</si>
  <si>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</si>
  <si>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</si>
  <si>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</si>
  <si>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</si>
  <si>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</si>
  <si>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</si>
  <si>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</si>
  <si>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</si>
  <si>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</si>
  <si>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</si>
  <si>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</si>
  <si>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</si>
  <si>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</si>
  <si>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</si>
  <si>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</si>
  <si>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</si>
  <si>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</si>
  <si>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</si>
  <si>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</si>
  <si>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</si>
  <si>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</si>
  <si>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</si>
  <si>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</si>
  <si>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</si>
  <si>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</si>
  <si>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</si>
  <si>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</si>
  <si>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</si>
  <si>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</si>
  <si>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</si>
  <si>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</si>
  <si>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</si>
  <si>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</si>
  <si>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</si>
  <si>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</si>
  <si>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</si>
  <si>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</si>
  <si>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</si>
  <si>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</si>
  <si>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</si>
  <si>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</si>
  <si>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</si>
  <si>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</si>
  <si>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</si>
  <si>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</si>
  <si>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</si>
  <si>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</si>
  <si>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</si>
  <si>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</si>
  <si>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</si>
  <si>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</si>
  <si>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</si>
  <si>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</si>
  <si>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</si>
  <si>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</si>
  <si>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</si>
  <si>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</si>
  <si>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</si>
  <si>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</si>
  <si>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</si>
  <si>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</si>
  <si>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</si>
  <si>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</si>
  <si>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</si>
  <si>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</si>
  <si>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</si>
  <si>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</si>
  <si>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</si>
  <si>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</si>
  <si>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</si>
  <si>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</si>
  <si>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</si>
  <si>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</si>
  <si>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</si>
  <si>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</si>
  <si>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</si>
  <si>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</si>
  <si>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</si>
  <si>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</si>
  <si>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</si>
  <si>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</si>
  <si>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</si>
  <si>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</si>
  <si>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</si>
  <si>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</si>
  <si>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</si>
  <si>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</si>
  <si>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</si>
  <si>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</si>
  <si>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</si>
  <si>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</si>
  <si>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</si>
  <si>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</si>
  <si>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</si>
  <si>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</si>
  <si>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</si>
  <si>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</si>
  <si>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</si>
  <si>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</si>
  <si>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</si>
  <si>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</si>
  <si>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</si>
  <si>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</si>
  <si>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</si>
  <si>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</si>
  <si>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</si>
  <si>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</si>
  <si>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</si>
  <si>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</si>
  <si>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</si>
  <si>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</si>
  <si>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</si>
  <si>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</si>
  <si>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</si>
  <si>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</si>
  <si>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</si>
  <si>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</si>
  <si>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</si>
  <si>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</si>
  <si>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</si>
  <si>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</si>
  <si>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</si>
  <si>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</si>
  <si>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</si>
  <si>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</si>
  <si>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</si>
  <si>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</si>
  <si>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</si>
  <si>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</si>
  <si>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</si>
  <si>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</si>
  <si>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</si>
  <si>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</si>
  <si>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</si>
  <si>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</si>
  <si>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</si>
  <si>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</si>
  <si>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</si>
  <si>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</si>
  <si>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</si>
  <si>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</si>
  <si>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</si>
  <si>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</si>
  <si>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</si>
  <si>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</si>
  <si>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</si>
  <si>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</si>
  <si>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</si>
  <si>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</si>
  <si>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</si>
  <si>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</si>
  <si>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</si>
  <si>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</si>
  <si>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</si>
  <si>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</si>
  <si>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</si>
  <si>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</si>
  <si>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</si>
  <si>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</si>
  <si>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</si>
  <si>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</si>
  <si>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</si>
  <si>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</si>
  <si>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</si>
  <si>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</si>
  <si>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</si>
  <si>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</si>
  <si>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</si>
  <si>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</si>
  <si>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</si>
  <si>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</si>
  <si>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</si>
  <si>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</si>
  <si>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</si>
  <si>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</si>
  <si>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</si>
  <si>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</si>
  <si>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</si>
  <si>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</si>
  <si>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</si>
  <si>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</si>
  <si>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</si>
  <si>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</si>
  <si>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</si>
  <si>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</si>
  <si>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</si>
  <si>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</si>
  <si>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</si>
  <si>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</si>
  <si>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</si>
  <si>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</si>
  <si>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</si>
  <si>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</si>
  <si>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</si>
  <si>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</si>
  <si>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</si>
  <si>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</si>
  <si>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</si>
  <si>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</si>
  <si>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</si>
  <si>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</si>
  <si>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</si>
  <si>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</si>
  <si>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</si>
  <si>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</si>
  <si>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</si>
  <si>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</si>
  <si>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</si>
  <si>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</si>
  <si>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</si>
  <si>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</si>
  <si>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</si>
  <si>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</si>
  <si>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</si>
  <si>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</si>
  <si>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</si>
  <si>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</si>
  <si>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</si>
  <si>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</si>
  <si>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</si>
  <si>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</si>
  <si>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</si>
  <si>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</si>
  <si>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</si>
  <si>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</si>
  <si>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</si>
  <si>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</si>
  <si>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</si>
  <si>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</si>
  <si>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</si>
  <si>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</si>
  <si>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</si>
  <si>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</si>
  <si>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</si>
  <si>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</si>
  <si>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</si>
  <si>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</si>
  <si>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</si>
  <si>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</si>
  <si>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</si>
  <si>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</si>
  <si>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</si>
  <si>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</si>
  <si>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</si>
  <si>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</si>
  <si>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</si>
  <si>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</si>
  <si>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</si>
  <si>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</si>
  <si>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</si>
  <si>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</si>
  <si>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</si>
  <si>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</si>
  <si>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</si>
  <si>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</si>
  <si>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</si>
  <si>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</si>
  <si>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</si>
  <si>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</si>
  <si>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</si>
  <si>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</si>
  <si>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</si>
  <si>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</si>
  <si>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</si>
  <si>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</si>
  <si>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</si>
  <si>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</si>
  <si>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</si>
  <si>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</si>
  <si>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</si>
  <si>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</si>
  <si>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</si>
  <si>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</si>
  <si>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</si>
  <si>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</si>
  <si>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</si>
  <si>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</si>
  <si>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</si>
  <si>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</si>
  <si>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</si>
  <si>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</si>
  <si>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</si>
  <si>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</si>
  <si>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</si>
  <si>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</si>
  <si>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</si>
  <si>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</si>
  <si>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</si>
  <si>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</si>
  <si>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</si>
  <si>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</si>
  <si>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</si>
  <si>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</si>
  <si>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</si>
  <si>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</si>
  <si>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</si>
  <si>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</si>
  <si>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</si>
  <si>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</si>
  <si>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</si>
  <si>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</si>
  <si>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</si>
  <si>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</si>
  <si>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</si>
  <si>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</si>
  <si>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</si>
  <si>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</si>
  <si>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</si>
  <si>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</si>
  <si>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</si>
  <si>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</si>
  <si>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</si>
  <si>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</si>
  <si>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</si>
  <si>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</si>
  <si>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</si>
  <si>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</si>
  <si>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</si>
  <si>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</si>
  <si>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</si>
  <si>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</si>
  <si>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</si>
  <si>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</si>
  <si>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</si>
  <si>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</si>
  <si>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</si>
  <si>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</si>
  <si>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</si>
  <si>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</si>
  <si>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</si>
  <si>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</si>
  <si>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</si>
  <si>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</si>
  <si>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</si>
  <si>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</si>
  <si>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</si>
  <si>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</si>
  <si>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</si>
  <si>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</si>
  <si>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</si>
  <si>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</si>
  <si>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</si>
  <si>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</si>
  <si>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</si>
  <si>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</si>
  <si>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</si>
  <si>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</si>
  <si>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</si>
  <si>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</si>
  <si>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</si>
  <si>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</si>
  <si>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</si>
  <si>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</si>
  <si>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</si>
  <si>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</si>
  <si>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</si>
  <si>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</si>
  <si>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</si>
  <si>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</si>
  <si>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</si>
  <si>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</si>
  <si>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</si>
  <si>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</si>
  <si>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</si>
  <si>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</si>
  <si>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</si>
  <si>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</si>
  <si>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</si>
  <si>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</si>
  <si>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</si>
  <si>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</si>
  <si>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</si>
  <si>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</si>
  <si>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</si>
  <si>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</si>
  <si>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</si>
  <si>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</si>
  <si>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</si>
  <si>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</si>
  <si>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</si>
  <si>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</si>
  <si>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</si>
  <si>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</si>
  <si>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</si>
  <si>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</si>
  <si>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</si>
  <si>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</si>
  <si>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</si>
  <si>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</si>
  <si>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</si>
  <si>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</si>
  <si>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</si>
  <si>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</si>
  <si>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</si>
  <si>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</si>
  <si>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</si>
  <si>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</si>
  <si>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</si>
  <si>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</si>
  <si>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</si>
  <si>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</si>
  <si>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</si>
  <si>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</si>
  <si>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</si>
  <si>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</si>
  <si>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</si>
  <si>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</si>
  <si>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</si>
  <si>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</si>
  <si>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</si>
  <si>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</si>
  <si>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</si>
  <si>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</si>
  <si>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</si>
  <si>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</si>
  <si>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</si>
  <si>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</si>
  <si>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</si>
  <si>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</si>
  <si>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</si>
  <si>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</si>
  <si>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</si>
  <si>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</si>
  <si>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</si>
  <si>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</si>
  <si>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</si>
  <si>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</si>
  <si>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</si>
  <si>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</si>
  <si>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</si>
  <si>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</si>
  <si>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</si>
  <si>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</si>
  <si>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</si>
  <si>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</si>
  <si>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</si>
  <si>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</si>
  <si>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</si>
  <si>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</si>
  <si>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</si>
  <si>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</si>
  <si>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</si>
  <si>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</si>
  <si>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</si>
  <si>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</si>
  <si>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</si>
  <si>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</si>
  <si>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</si>
  <si>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</si>
  <si>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</si>
  <si>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</si>
  <si>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</si>
  <si>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</si>
  <si>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</si>
  <si>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</si>
  <si>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</si>
  <si>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</si>
  <si>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</si>
  <si>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</si>
  <si>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</si>
  <si>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</si>
  <si>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</si>
  <si>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</si>
  <si>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</si>
  <si>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</si>
  <si>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</si>
  <si>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</si>
  <si>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</si>
  <si>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</si>
  <si>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</si>
  <si>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</si>
  <si>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</si>
  <si>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</si>
  <si>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</si>
  <si>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</si>
  <si>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</si>
  <si>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</si>
  <si>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</si>
  <si>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</si>
  <si>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</si>
  <si>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</si>
  <si>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</si>
  <si>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</si>
  <si>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</si>
  <si>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</si>
  <si>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</si>
  <si>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</si>
  <si>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</si>
  <si>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</si>
  <si>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</si>
  <si>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</si>
  <si>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</si>
  <si>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</si>
  <si>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</si>
  <si>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</si>
  <si>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</si>
  <si>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</si>
  <si>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</si>
  <si>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</si>
  <si>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</si>
  <si>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</si>
  <si>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</si>
  <si>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</si>
  <si>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</si>
  <si>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</si>
  <si>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</si>
  <si>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</si>
  <si>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</si>
  <si>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</si>
  <si>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</si>
  <si>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</si>
  <si>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</si>
  <si>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</si>
  <si>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</si>
  <si>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</si>
  <si>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</si>
  <si>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</si>
  <si>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</si>
  <si>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</si>
  <si>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</si>
  <si>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</si>
  <si>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</si>
  <si>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</si>
  <si>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</si>
  <si>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</si>
  <si>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</si>
  <si>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</si>
  <si>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</si>
  <si>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</si>
  <si>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</si>
  <si>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</si>
  <si>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</si>
  <si>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</si>
  <si>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</si>
  <si>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</si>
  <si>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</si>
  <si>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</si>
  <si>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</si>
  <si>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</si>
  <si>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</si>
  <si>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</si>
  <si>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</si>
  <si>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</si>
  <si>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</si>
  <si>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</si>
  <si>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</si>
  <si>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</si>
  <si>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</si>
  <si>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</si>
  <si>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</si>
  <si>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</si>
  <si>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</si>
  <si>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</si>
  <si>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</si>
  <si>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</si>
  <si>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</si>
  <si>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</si>
  <si>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</si>
  <si>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</si>
  <si>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</si>
  <si>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</si>
  <si>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</si>
  <si>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</si>
  <si>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</si>
  <si>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</si>
  <si>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</si>
  <si>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</si>
  <si>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</si>
  <si>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</si>
  <si>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</si>
  <si>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</si>
  <si>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</si>
  <si>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</si>
  <si>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</si>
  <si>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</si>
  <si>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</si>
  <si>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</si>
  <si>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</si>
  <si>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</si>
  <si>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</si>
  <si>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</si>
  <si>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</si>
  <si>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</si>
  <si>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</si>
  <si>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</si>
  <si>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</si>
  <si>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</si>
  <si>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</si>
  <si>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</si>
  <si>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</si>
  <si>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</si>
  <si>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</si>
  <si>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</si>
  <si>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</si>
  <si>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</si>
  <si>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</si>
  <si>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</si>
  <si>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</si>
  <si>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</si>
  <si>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</si>
  <si>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</si>
  <si>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</si>
  <si>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</si>
  <si>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</si>
  <si>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</si>
  <si>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</si>
  <si>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</si>
  <si>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</si>
  <si>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</si>
  <si>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</si>
  <si>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</si>
  <si>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</si>
  <si>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</si>
  <si>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</si>
  <si>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</si>
  <si>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</si>
  <si>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</si>
  <si>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</si>
  <si>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</si>
  <si>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</si>
  <si>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</si>
  <si>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</si>
  <si>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</si>
  <si>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</si>
  <si>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</si>
  <si>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</si>
  <si>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</si>
  <si>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</si>
  <si>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</si>
  <si>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</si>
  <si>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</si>
  <si>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</si>
  <si>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</si>
  <si>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</si>
  <si>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</si>
  <si>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</si>
  <si>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</si>
  <si>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</si>
  <si>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</si>
  <si>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</si>
  <si>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</si>
  <si>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</si>
  <si>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</si>
  <si>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</si>
  <si>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</si>
  <si>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</si>
  <si>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</si>
  <si>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</si>
  <si>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</si>
  <si>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</si>
  <si>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</si>
  <si>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</si>
  <si>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</si>
  <si>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</si>
  <si>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</si>
  <si>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</si>
  <si>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</si>
  <si>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</si>
  <si>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</si>
  <si>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</si>
  <si>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</si>
  <si>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</si>
  <si>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</si>
  <si>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</si>
  <si>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</si>
  <si>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</si>
  <si>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</si>
  <si>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</si>
  <si>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</si>
  <si>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</si>
  <si>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</si>
  <si>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</si>
  <si>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</si>
  <si>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</si>
  <si>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</si>
  <si>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</si>
  <si>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</si>
  <si>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</si>
  <si>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</si>
  <si>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</si>
  <si>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</si>
  <si>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</si>
  <si>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</si>
  <si>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</si>
  <si>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</si>
  <si>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</si>
  <si>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</si>
  <si>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</si>
  <si>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</si>
  <si>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</si>
  <si>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</si>
  <si>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</si>
  <si>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</si>
  <si>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</si>
  <si>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</si>
  <si>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</si>
  <si>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</si>
  <si>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</si>
  <si>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</si>
  <si>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</si>
  <si>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</si>
  <si>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</si>
  <si>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</si>
  <si>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</si>
  <si>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</si>
  <si>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</si>
  <si>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</si>
  <si>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</si>
  <si>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</si>
  <si>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</si>
  <si>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</si>
  <si>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</si>
  <si>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</si>
  <si>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</si>
  <si>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</si>
  <si>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</si>
  <si>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</si>
  <si>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</si>
  <si>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</si>
  <si>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</si>
  <si>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</si>
  <si>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</si>
  <si>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</si>
  <si>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</si>
  <si>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</si>
  <si>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</si>
  <si>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</si>
  <si>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</si>
  <si>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</si>
  <si>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</si>
  <si>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</si>
  <si>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</si>
  <si>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</si>
  <si>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</si>
  <si>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</si>
  <si>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</si>
  <si>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</si>
  <si>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</si>
  <si>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</si>
  <si>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</si>
  <si>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</si>
  <si>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</si>
  <si>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</si>
  <si>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</si>
  <si>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</si>
  <si>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</si>
  <si>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</si>
  <si>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</si>
  <si>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</si>
  <si>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</si>
  <si>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</si>
  <si>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</si>
  <si>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</si>
  <si>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</si>
  <si>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</si>
  <si>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</si>
  <si>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</si>
  <si>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</si>
  <si>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</si>
  <si>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</si>
  <si>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</si>
  <si>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</si>
  <si>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</si>
  <si>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</si>
  <si>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</si>
  <si>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</si>
  <si>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</si>
  <si>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</si>
  <si>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</si>
  <si>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</si>
  <si>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</si>
  <si>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</si>
  <si>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</si>
  <si>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</si>
  <si>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</si>
  <si>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</si>
  <si>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</si>
  <si>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</si>
  <si>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</si>
  <si>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</si>
  <si>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</si>
  <si>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</si>
  <si>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</si>
  <si>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</si>
  <si>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</si>
  <si>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</si>
  <si>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</si>
  <si>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</si>
  <si>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</si>
  <si>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</si>
  <si>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</si>
  <si>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</si>
  <si>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</si>
  <si>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</si>
  <si>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</si>
  <si>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</si>
  <si>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</si>
  <si>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</si>
  <si>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</si>
  <si>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</si>
  <si>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</si>
  <si>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</si>
  <si>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</si>
  <si>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</si>
  <si>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</si>
  <si>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</si>
  <si>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</si>
  <si>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</si>
  <si>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</si>
  <si>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</si>
  <si>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</si>
  <si>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</si>
  <si>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</si>
  <si>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</si>
  <si>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</si>
  <si>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</si>
  <si>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</si>
  <si>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</si>
  <si>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</si>
  <si>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</si>
  <si>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</si>
  <si>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</si>
  <si>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</si>
  <si>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</si>
  <si>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</si>
  <si>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</si>
  <si>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</si>
  <si>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</si>
  <si>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</si>
  <si>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</si>
  <si>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</si>
  <si>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</si>
  <si>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</si>
  <si>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</si>
  <si>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</si>
  <si>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</si>
  <si>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</si>
  <si>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</si>
  <si>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</si>
  <si>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</si>
  <si>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</si>
  <si>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</si>
  <si>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</si>
  <si>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</si>
  <si>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</si>
  <si>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</si>
  <si>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</si>
  <si>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</si>
  <si>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</si>
  <si>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</si>
  <si>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</si>
  <si>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</si>
  <si>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</si>
  <si>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</si>
  <si>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</si>
  <si>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</si>
  <si>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</si>
  <si>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</si>
  <si>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</si>
  <si>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</si>
  <si>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</si>
  <si>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</si>
  <si>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</si>
  <si>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</si>
  <si>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</si>
  <si>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</si>
  <si>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</si>
  <si>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</si>
  <si>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</si>
  <si>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</si>
  <si>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</si>
  <si>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</si>
  <si>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</si>
  <si>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</si>
  <si>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</si>
  <si>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</si>
  <si>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</si>
  <si>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</si>
  <si>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</si>
  <si>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</si>
  <si>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</si>
  <si>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</si>
  <si>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</si>
  <si>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</si>
  <si>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</si>
  <si>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</si>
  <si>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</si>
  <si>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</si>
  <si>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</si>
  <si>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</si>
  <si>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</si>
  <si>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</si>
  <si>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</si>
  <si>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</si>
  <si>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</si>
  <si>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</si>
  <si>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</si>
  <si>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</si>
  <si>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</si>
  <si>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</si>
  <si>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</si>
  <si>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</si>
  <si>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</si>
  <si>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</si>
  <si>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</si>
  <si>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</si>
  <si>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</si>
  <si>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</si>
  <si>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</si>
  <si>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</si>
  <si>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</si>
  <si>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</si>
  <si>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</si>
  <si>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</si>
  <si>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</si>
  <si>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</si>
  <si>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</si>
  <si>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</si>
  <si>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</si>
  <si>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</si>
  <si>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</si>
  <si>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</si>
  <si>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</si>
  <si>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</si>
  <si>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</si>
  <si>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</si>
  <si>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</si>
  <si>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</si>
  <si>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</si>
  <si>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</si>
  <si>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</si>
  <si>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</si>
  <si>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</si>
  <si>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</si>
  <si>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</si>
  <si>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</si>
  <si>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</si>
  <si>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</si>
  <si>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</si>
  <si>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</si>
  <si>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</si>
  <si>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</si>
  <si>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</si>
  <si>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</si>
  <si>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</si>
  <si>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</si>
  <si>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</si>
  <si>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</si>
  <si>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</si>
  <si>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</si>
  <si>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</si>
  <si>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</si>
  <si>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</si>
  <si>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</si>
  <si>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</si>
  <si>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</si>
  <si>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</si>
  <si>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</si>
  <si>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</si>
  <si>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</si>
  <si>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</si>
  <si>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</si>
  <si>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</si>
  <si>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</si>
  <si>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</si>
  <si>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</si>
  <si>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</si>
  <si>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</si>
  <si>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</si>
  <si>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</si>
  <si>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</si>
  <si>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</si>
  <si>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</si>
  <si>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</si>
  <si>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</si>
  <si>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</si>
  <si>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</si>
  <si>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</si>
  <si>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</si>
  <si>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</si>
  <si>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</si>
  <si>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</si>
  <si>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</si>
  <si>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</si>
  <si>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</si>
  <si>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</si>
  <si>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</si>
  <si>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</si>
  <si>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</si>
  <si>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</si>
  <si>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</si>
  <si>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</si>
  <si>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</si>
  <si>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</si>
  <si>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</si>
  <si>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</si>
  <si>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</si>
  <si>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</si>
  <si>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</si>
  <si>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</si>
  <si>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</si>
  <si>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</si>
  <si>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</si>
  <si>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</si>
  <si>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</si>
  <si>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</si>
  <si>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</si>
  <si>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</si>
  <si>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</si>
  <si>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</si>
  <si>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</si>
  <si>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</si>
  <si>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</si>
  <si>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</si>
  <si>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</si>
  <si>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</si>
  <si>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</si>
  <si>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</si>
  <si>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</si>
  <si>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</si>
  <si>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</si>
  <si>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</si>
  <si>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</si>
  <si>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</si>
  <si>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</si>
  <si>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</si>
  <si>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</si>
  <si>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</si>
  <si>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</si>
  <si>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</si>
  <si>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</si>
  <si>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</si>
  <si>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</si>
  <si>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</si>
  <si>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</si>
  <si>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</si>
  <si>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</si>
  <si>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</si>
  <si>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</si>
  <si>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</si>
  <si>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</si>
  <si>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</si>
  <si>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</si>
  <si>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</si>
  <si>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</si>
  <si>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</si>
  <si>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</si>
  <si>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</si>
  <si>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</si>
  <si>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</si>
  <si>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</si>
  <si>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</si>
  <si>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</si>
  <si>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</si>
  <si>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</si>
  <si>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</si>
  <si>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</si>
  <si>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</si>
  <si>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</si>
  <si>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</si>
  <si>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</si>
  <si>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</si>
  <si>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</si>
  <si>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</si>
  <si>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</si>
  <si>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</si>
  <si>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</si>
  <si>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</si>
  <si>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</si>
  <si>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</si>
  <si>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</si>
  <si>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</si>
  <si>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</si>
  <si>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</si>
  <si>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</si>
  <si>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</si>
  <si>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</si>
  <si>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</si>
  <si>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</si>
  <si>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</si>
  <si>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</si>
  <si>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</si>
  <si>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</si>
  <si>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</si>
  <si>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</si>
  <si>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</si>
  <si>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</si>
  <si>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</si>
  <si>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</si>
  <si>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</si>
  <si>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</si>
  <si>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</si>
  <si>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</si>
  <si>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</si>
  <si>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</si>
  <si>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</si>
  <si>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</si>
  <si>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</si>
  <si>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</si>
  <si>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</si>
  <si>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</si>
  <si>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</si>
  <si>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</si>
  <si>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</si>
  <si>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</si>
  <si>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</si>
  <si>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</si>
  <si>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</si>
  <si>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</si>
  <si>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</si>
  <si>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</si>
  <si>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</si>
  <si>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</si>
  <si>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</si>
  <si>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</si>
  <si>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</si>
  <si>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</si>
  <si>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</si>
  <si>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</si>
  <si>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</si>
  <si>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</si>
  <si>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</si>
  <si>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</si>
  <si>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</si>
  <si>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</si>
  <si>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</si>
  <si>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</si>
  <si>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</si>
  <si>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</si>
  <si>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</si>
  <si>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</si>
  <si>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</si>
  <si>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</si>
  <si>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</si>
  <si>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</si>
  <si>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</si>
  <si>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</si>
  <si>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</si>
  <si>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</si>
  <si>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</si>
  <si>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</si>
  <si>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</si>
  <si>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</si>
  <si>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</si>
  <si>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</si>
  <si>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</si>
  <si>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</si>
  <si>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</si>
  <si>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</si>
  <si>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</si>
  <si>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</si>
  <si>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</si>
  <si>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</si>
  <si>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</si>
  <si>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</si>
  <si>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</si>
  <si>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</si>
  <si>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</si>
  <si>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</si>
  <si>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</si>
  <si>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</si>
  <si>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</si>
  <si>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</si>
  <si>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</si>
  <si>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</si>
  <si>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</si>
  <si>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</si>
  <si>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</si>
  <si>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</si>
  <si>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</si>
  <si>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</si>
  <si>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</si>
  <si>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</si>
  <si>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</si>
  <si>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</si>
  <si>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</si>
  <si>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</si>
  <si>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</si>
  <si>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</si>
  <si>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</si>
  <si>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</si>
  <si>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</si>
  <si>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</si>
  <si>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</si>
  <si>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</si>
  <si>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</si>
  <si>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</si>
  <si>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</si>
  <si>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</si>
  <si>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</si>
  <si>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</si>
  <si>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</si>
  <si>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</si>
  <si>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</si>
  <si>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</si>
  <si>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</si>
  <si>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</si>
  <si>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</si>
  <si>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</si>
  <si>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</si>
  <si>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</si>
  <si>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</si>
  <si>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</si>
  <si>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</si>
  <si>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</si>
  <si>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</si>
  <si>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</si>
  <si>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</si>
  <si>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</si>
  <si>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</si>
  <si>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</si>
  <si>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</si>
  <si>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</si>
  <si>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</si>
  <si>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</si>
  <si>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</si>
  <si>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</si>
  <si>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</si>
  <si>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</si>
  <si>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</si>
  <si>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</si>
  <si>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</si>
  <si>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</si>
  <si>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</si>
  <si>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</si>
  <si>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</si>
  <si>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</si>
  <si>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</si>
  <si>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</si>
  <si>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</si>
  <si>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</si>
  <si>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</si>
  <si>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</si>
  <si>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</si>
  <si>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</si>
  <si>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</si>
  <si>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</si>
  <si>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</si>
  <si>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</si>
  <si>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</si>
  <si>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</si>
  <si>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</si>
  <si>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</si>
  <si>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</si>
  <si>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</si>
  <si>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</si>
  <si>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</si>
  <si>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</si>
  <si>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</si>
  <si>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</si>
  <si>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</si>
  <si>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</si>
  <si>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</si>
  <si>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</si>
  <si>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</si>
  <si>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</si>
  <si>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</si>
  <si>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</si>
  <si>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</si>
  <si>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</si>
  <si>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</si>
  <si>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</si>
  <si>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</si>
  <si>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</si>
  <si>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</si>
  <si>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</si>
  <si>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</si>
  <si>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</si>
  <si>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</si>
  <si>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</si>
  <si>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</si>
  <si>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</si>
  <si>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</si>
  <si>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</si>
  <si>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</si>
  <si>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</si>
  <si>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</si>
  <si>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</si>
  <si>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</si>
  <si>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</si>
  <si>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</si>
  <si>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</si>
  <si>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</si>
  <si>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</si>
  <si>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</si>
  <si>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</si>
  <si>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</si>
  <si>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</si>
  <si>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</si>
  <si>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</si>
  <si>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</si>
  <si>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</si>
  <si>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</si>
  <si>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</si>
  <si>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</si>
  <si>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</si>
  <si>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</si>
  <si>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</si>
  <si>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</si>
  <si>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</si>
  <si>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</si>
  <si>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</si>
  <si>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</si>
  <si>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</si>
  <si>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</si>
  <si>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</si>
  <si>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</si>
  <si>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</si>
  <si>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</si>
  <si>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</si>
  <si>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</si>
  <si>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</si>
  <si>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</si>
  <si>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</si>
  <si>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</si>
  <si>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</si>
  <si>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</si>
  <si>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</si>
  <si>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</si>
  <si>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</si>
  <si>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</si>
  <si>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</si>
  <si>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</si>
  <si>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</si>
  <si>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</si>
  <si>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</si>
  <si>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</si>
  <si>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</si>
  <si>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</si>
  <si>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</si>
  <si>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</si>
  <si>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</si>
  <si>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</si>
  <si>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</si>
  <si>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</si>
  <si>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</si>
  <si>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</si>
  <si>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</si>
  <si>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</si>
  <si>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</si>
  <si>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</si>
  <si>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</si>
  <si>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</si>
  <si>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</si>
  <si>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</si>
  <si>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</si>
  <si>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</si>
  <si>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</si>
  <si>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</si>
  <si>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</si>
  <si>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</si>
  <si>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</si>
  <si>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</si>
  <si>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</si>
  <si>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</si>
  <si>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</si>
  <si>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</si>
  <si>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</si>
  <si>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</si>
  <si>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</si>
  <si>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</si>
  <si>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</si>
  <si>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</si>
  <si>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</si>
  <si>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</si>
  <si>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</si>
  <si>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</si>
  <si>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</si>
  <si>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</si>
  <si>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</si>
  <si>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</si>
  <si>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</si>
  <si>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</si>
  <si>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</si>
  <si>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</si>
  <si>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</si>
  <si>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</si>
  <si>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</si>
  <si>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</si>
  <si>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</si>
  <si>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</si>
  <si>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</si>
  <si>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</si>
  <si>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</si>
  <si>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</si>
  <si>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</si>
  <si>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</si>
  <si>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</si>
  <si>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</si>
  <si>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</si>
  <si>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</si>
  <si>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</si>
  <si>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</si>
  <si>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</si>
  <si>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</si>
  <si>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</si>
  <si>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</si>
  <si>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</si>
  <si>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</si>
  <si>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</si>
  <si>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</si>
  <si>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</si>
  <si>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</si>
  <si>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</si>
  <si>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</si>
  <si>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</si>
  <si>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</si>
  <si>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</si>
  <si>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</si>
  <si>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</si>
  <si>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</si>
  <si>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</si>
  <si>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</si>
  <si>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</si>
  <si>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</si>
  <si>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</si>
  <si>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</si>
  <si>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</si>
  <si>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</si>
  <si>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</si>
  <si>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</si>
  <si>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</si>
  <si>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</si>
  <si>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</si>
  <si>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</si>
  <si>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</si>
  <si>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</si>
  <si>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</si>
  <si>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</si>
  <si>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</si>
  <si>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</si>
  <si>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</si>
  <si>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</si>
  <si>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</si>
  <si>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</si>
  <si>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</si>
  <si>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</si>
  <si>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</si>
  <si>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</si>
  <si>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</si>
  <si>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</si>
  <si>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</si>
  <si>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</si>
  <si>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</si>
  <si>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</si>
  <si>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</si>
  <si>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</si>
  <si>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</si>
  <si>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</si>
  <si>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</si>
  <si>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</si>
  <si>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</si>
  <si>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</si>
  <si>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</si>
  <si>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</si>
  <si>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</si>
  <si>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</si>
  <si>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</si>
  <si>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</si>
  <si>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</si>
  <si>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</si>
  <si>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</si>
  <si>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</si>
  <si>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</si>
  <si>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</si>
  <si>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</si>
  <si>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</si>
  <si>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</si>
  <si>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</si>
  <si>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</si>
  <si>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</si>
  <si>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</si>
  <si>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</si>
  <si>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</si>
  <si>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</si>
  <si>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</si>
  <si>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</si>
  <si>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</si>
  <si>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</si>
  <si>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</si>
  <si>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</si>
  <si>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</si>
  <si>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</si>
  <si>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</si>
  <si>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</si>
  <si>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</si>
  <si>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</si>
  <si>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</si>
  <si>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</si>
  <si>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</si>
  <si>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</si>
  <si>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</si>
  <si>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</si>
  <si>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</si>
  <si>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</si>
  <si>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</si>
  <si>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</si>
  <si>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</si>
  <si>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</si>
  <si>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</si>
  <si>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</si>
  <si>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</si>
  <si>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</si>
  <si>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</si>
  <si>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</si>
  <si>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</si>
  <si>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</si>
  <si>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</si>
  <si>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</si>
  <si>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</si>
  <si>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</si>
  <si>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</si>
  <si>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</si>
  <si>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</si>
  <si>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</si>
  <si>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</si>
  <si>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</si>
  <si>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</si>
  <si>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</si>
  <si>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</si>
  <si>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</si>
  <si>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</si>
  <si>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</si>
  <si>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</si>
  <si>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</si>
  <si>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</si>
  <si>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</si>
  <si>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</si>
  <si>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</si>
  <si>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</si>
  <si>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</si>
  <si>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</si>
  <si>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</si>
  <si>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</si>
  <si>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</si>
  <si>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</si>
  <si>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</si>
  <si>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</si>
  <si>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</si>
  <si>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</si>
  <si>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</si>
  <si>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</si>
  <si>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</si>
  <si>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</si>
  <si>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</si>
  <si>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</si>
  <si>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</si>
  <si>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</si>
  <si>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</si>
  <si>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</si>
  <si>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</si>
  <si>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</si>
  <si>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</si>
  <si>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</si>
  <si>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</si>
  <si>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</si>
  <si>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</si>
  <si>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</si>
  <si>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</si>
  <si>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</si>
  <si>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</si>
  <si>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</si>
  <si>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</si>
  <si>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</si>
  <si>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</si>
  <si>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</si>
  <si>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</si>
  <si>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</si>
  <si>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</si>
  <si>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</si>
  <si>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</si>
  <si>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</si>
  <si>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</si>
  <si>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</si>
  <si>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</si>
  <si>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</si>
  <si>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</si>
  <si>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</si>
  <si>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</si>
  <si>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</si>
  <si>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</si>
  <si>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</si>
  <si>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</si>
  <si>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</si>
  <si>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</si>
  <si>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</si>
  <si>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</si>
  <si>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</si>
  <si>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</si>
  <si>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</si>
  <si>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</si>
  <si>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</si>
  <si>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</si>
  <si>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</si>
  <si>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</si>
  <si>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</si>
  <si>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</si>
  <si>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</si>
  <si>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</si>
  <si>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</si>
  <si>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</si>
  <si>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</si>
  <si>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</si>
  <si>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</si>
  <si>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</si>
  <si>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</si>
  <si>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</si>
  <si>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</si>
  <si>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</si>
  <si>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</si>
  <si>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</si>
  <si>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</si>
  <si>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</si>
  <si>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</si>
  <si>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</si>
  <si>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</si>
  <si>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</si>
  <si>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</si>
  <si>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</si>
  <si>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</si>
  <si>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</si>
  <si>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</si>
  <si>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</si>
  <si>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</si>
  <si>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</si>
  <si>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</si>
  <si>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</si>
  <si>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</si>
  <si>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</si>
  <si>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</si>
  <si>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</si>
  <si>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</si>
  <si>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</si>
  <si>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</si>
  <si>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</si>
  <si>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</si>
  <si>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</si>
  <si>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</si>
  <si>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</si>
  <si>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</si>
  <si>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</si>
  <si>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</si>
  <si>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</si>
  <si>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</si>
  <si>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</si>
  <si>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</si>
  <si>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</si>
  <si>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</si>
  <si>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</si>
  <si>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</si>
  <si>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</si>
  <si>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</si>
  <si>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</si>
  <si>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</si>
  <si>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</si>
  <si>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</si>
  <si>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</si>
  <si>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</si>
  <si>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</si>
  <si>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</si>
  <si>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</si>
  <si>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</si>
  <si>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</si>
  <si>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</si>
  <si>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</si>
  <si>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</si>
  <si>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</si>
  <si>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</si>
  <si>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</si>
  <si>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</si>
  <si>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</si>
  <si>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</si>
  <si>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</si>
  <si>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</si>
  <si>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</si>
  <si>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</si>
  <si>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</si>
  <si>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</si>
  <si>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</si>
  <si>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</si>
  <si>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</si>
  <si>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</si>
  <si>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</si>
  <si>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</si>
  <si>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</si>
  <si>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</si>
  <si>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</si>
  <si>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</si>
  <si>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</si>
  <si>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</si>
  <si>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</si>
  <si>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</si>
  <si>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</si>
  <si>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</si>
  <si>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</si>
  <si>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</si>
  <si>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</si>
  <si>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</si>
  <si>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</si>
  <si>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</si>
  <si>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</si>
  <si>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</si>
  <si>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</si>
  <si>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</si>
  <si>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</si>
  <si>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</si>
  <si>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</si>
  <si>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</si>
  <si>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</si>
  <si>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</si>
  <si>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</si>
  <si>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</si>
  <si>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</si>
  <si>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</si>
  <si>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</si>
  <si>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</si>
  <si>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</si>
  <si>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</si>
  <si>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</si>
  <si>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</si>
  <si>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</si>
  <si>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</si>
  <si>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</si>
  <si>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</si>
  <si>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</si>
  <si>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</si>
  <si>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</si>
  <si>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</si>
  <si>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</si>
  <si>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</si>
  <si>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</si>
  <si>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</si>
  <si>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</si>
  <si>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</si>
  <si>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</si>
  <si>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</si>
  <si>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</si>
  <si>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</si>
  <si>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</si>
  <si>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</si>
  <si>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</si>
  <si>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</si>
  <si>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</si>
  <si>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</si>
  <si>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</si>
  <si>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</si>
  <si>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</si>
  <si>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</si>
  <si>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</si>
  <si>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</si>
  <si>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</si>
  <si>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</si>
  <si>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</si>
  <si>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</si>
  <si>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</si>
  <si>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</si>
  <si>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</si>
  <si>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</si>
  <si>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</si>
  <si>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</si>
  <si>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</si>
  <si>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</si>
  <si>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</si>
  <si>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</si>
  <si>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</si>
  <si>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</si>
  <si>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</si>
  <si>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</si>
  <si>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</si>
  <si>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</si>
  <si>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</si>
  <si>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</si>
  <si>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</si>
  <si>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</si>
  <si>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</si>
  <si>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</si>
  <si>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</si>
  <si>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</si>
  <si>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</si>
  <si>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</si>
  <si>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</si>
  <si>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</si>
  <si>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</si>
  <si>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</si>
  <si>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</si>
  <si>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</si>
  <si>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</si>
  <si>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</si>
  <si>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</si>
  <si>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</si>
  <si>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</si>
  <si>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</si>
  <si>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</si>
  <si>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</si>
  <si>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</si>
  <si>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</si>
  <si>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</si>
  <si>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</si>
  <si>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</si>
  <si>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</si>
  <si>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</si>
  <si>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</si>
  <si>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</si>
  <si>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</si>
  <si>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</si>
  <si>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</si>
  <si>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</si>
  <si>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</si>
  <si>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</si>
  <si>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</si>
  <si>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</si>
  <si>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</si>
  <si>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</si>
  <si>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</si>
  <si>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</si>
  <si>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</si>
  <si>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</si>
  <si>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</si>
  <si>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</si>
  <si>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</si>
  <si>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</si>
  <si>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</si>
  <si>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</si>
  <si>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</si>
  <si>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</si>
  <si>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</si>
  <si>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</si>
  <si>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</si>
  <si>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</si>
  <si>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</si>
  <si>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</si>
  <si>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</si>
  <si>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</si>
  <si>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</si>
  <si>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</si>
  <si>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</si>
  <si>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</si>
  <si>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</si>
  <si>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</si>
  <si>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</si>
  <si>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</si>
  <si>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</si>
  <si>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</si>
  <si>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</si>
  <si>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</si>
  <si>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</si>
  <si>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</si>
  <si>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</si>
  <si>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</si>
  <si>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</si>
  <si>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</si>
  <si>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</si>
  <si>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</si>
  <si>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</si>
  <si>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</si>
  <si>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</si>
  <si>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</si>
  <si>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</si>
  <si>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</si>
  <si>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</si>
  <si>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</si>
  <si>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</si>
  <si>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</si>
  <si>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</si>
  <si>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</si>
  <si>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</si>
  <si>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</si>
  <si>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</si>
  <si>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</si>
  <si>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</si>
  <si>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</si>
  <si>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</si>
  <si>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</si>
  <si>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</si>
  <si>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</si>
  <si>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</si>
  <si>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</si>
  <si>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</si>
  <si>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</si>
  <si>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</si>
  <si>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</si>
  <si>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</si>
  <si>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</si>
  <si>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</si>
  <si>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</si>
  <si>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</si>
  <si>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</si>
  <si>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</si>
  <si>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</si>
  <si>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</si>
  <si>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</si>
  <si>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</si>
  <si>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</si>
  <si>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</si>
  <si>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</si>
  <si>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</si>
  <si>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</si>
  <si>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</si>
  <si>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</si>
  <si>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</si>
  <si>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</si>
  <si>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</si>
  <si>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</si>
  <si>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</si>
  <si>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</si>
  <si>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</si>
  <si>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</si>
  <si>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</si>
  <si>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</si>
  <si>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</si>
  <si>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</si>
  <si>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</si>
  <si>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</si>
  <si>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</si>
  <si>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</si>
  <si>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</si>
  <si>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</si>
  <si>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</si>
  <si>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</si>
  <si>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</si>
  <si>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</si>
  <si>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</si>
  <si>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</si>
  <si>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</si>
  <si>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</si>
  <si>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</si>
  <si>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</si>
  <si>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</si>
  <si>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</si>
  <si>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</si>
  <si>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</si>
  <si>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</si>
  <si>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</si>
  <si>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</si>
  <si>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</si>
  <si>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</si>
  <si>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</si>
  <si>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</si>
  <si>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</si>
  <si>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</si>
  <si>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</si>
  <si>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</si>
  <si>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</si>
  <si>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</si>
  <si>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</si>
  <si>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</si>
  <si>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</si>
  <si>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</si>
  <si>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</si>
  <si>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</si>
  <si>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</si>
  <si>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</si>
  <si>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</si>
  <si>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</si>
  <si>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</si>
  <si>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</si>
  <si>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</si>
  <si>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</si>
  <si>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</si>
  <si>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</si>
  <si>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</si>
  <si>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</si>
  <si>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</si>
  <si>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</si>
  <si>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</si>
  <si>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</si>
  <si>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</si>
  <si>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</si>
  <si>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</si>
  <si>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</si>
  <si>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</si>
  <si>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</si>
  <si>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</si>
  <si>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</si>
  <si>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</si>
  <si>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</si>
  <si>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</si>
  <si>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</si>
  <si>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</si>
  <si>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</si>
  <si>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</si>
  <si>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</si>
  <si>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</si>
  <si>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</si>
  <si>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</si>
  <si>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</si>
  <si>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</si>
  <si>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</si>
  <si>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</si>
  <si>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</si>
  <si>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</si>
  <si>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</si>
  <si>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</si>
  <si>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</si>
  <si>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</si>
  <si>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</si>
  <si>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</si>
  <si>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</si>
  <si>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</si>
  <si>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</si>
  <si>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</si>
  <si>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</si>
  <si>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</si>
  <si>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</si>
  <si>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</si>
  <si>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</si>
  <si>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</si>
  <si>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</si>
  <si>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</si>
  <si>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</si>
  <si>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</si>
  <si>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</si>
  <si>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</si>
  <si>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</si>
  <si>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</si>
  <si>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</si>
  <si>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</si>
  <si>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</si>
  <si>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</si>
  <si>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</si>
  <si>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</si>
  <si>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</si>
  <si>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</si>
  <si>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</si>
  <si>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</si>
  <si>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</si>
  <si>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</si>
  <si>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</si>
  <si>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</si>
  <si>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</si>
  <si>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</si>
  <si>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</si>
  <si>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</si>
  <si>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</si>
  <si>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</si>
  <si>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</si>
  <si>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</si>
  <si>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</si>
  <si>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</si>
  <si>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</si>
  <si>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</si>
  <si>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</si>
  <si>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</si>
  <si>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</si>
  <si>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</si>
  <si>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</si>
  <si>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</si>
  <si>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</si>
  <si>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</si>
  <si>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</si>
  <si>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</si>
  <si>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</si>
  <si>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</si>
  <si>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</si>
  <si>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</si>
  <si>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</si>
  <si>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</si>
  <si>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</si>
  <si>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</si>
  <si>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</si>
  <si>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</si>
  <si>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</si>
  <si>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</si>
  <si>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</si>
  <si>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</si>
  <si>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</si>
  <si>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</si>
  <si>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</si>
  <si>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</si>
  <si>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</si>
  <si>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</si>
  <si>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</si>
  <si>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</si>
  <si>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</si>
  <si>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</si>
  <si>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</si>
  <si>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</si>
  <si>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</si>
  <si>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</si>
  <si>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</si>
  <si>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</si>
  <si>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</si>
  <si>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</si>
  <si>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</si>
  <si>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</si>
  <si>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</si>
  <si>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</si>
  <si>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</si>
  <si>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</si>
  <si>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</si>
  <si>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</si>
  <si>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</si>
  <si>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</si>
  <si>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</si>
  <si>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</si>
  <si>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</si>
  <si>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</si>
  <si>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</si>
  <si>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</si>
  <si>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</si>
  <si>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</si>
  <si>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</si>
  <si>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</si>
  <si>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</si>
  <si>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</si>
  <si>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</si>
  <si>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</si>
  <si>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</si>
  <si>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</si>
  <si>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</si>
  <si>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</si>
  <si>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</si>
  <si>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</si>
  <si>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</si>
  <si>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</si>
  <si>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</si>
  <si>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</si>
  <si>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</si>
  <si>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</si>
  <si>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</si>
  <si>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</si>
  <si>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</si>
  <si>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</si>
  <si>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</si>
  <si>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</si>
  <si>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</si>
  <si>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</si>
  <si>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</si>
  <si>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</si>
  <si>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</si>
  <si>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</si>
  <si>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</si>
  <si>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</si>
  <si>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</si>
  <si>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</si>
  <si>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</si>
  <si>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</si>
  <si>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</si>
  <si>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</si>
  <si>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</si>
  <si>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</si>
  <si>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</si>
  <si>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</si>
  <si>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</si>
  <si>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</si>
  <si>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</si>
  <si>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</si>
  <si>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</si>
  <si>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</si>
  <si>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</si>
  <si>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</si>
  <si>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</si>
  <si>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</si>
  <si>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</si>
  <si>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</si>
  <si>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</si>
  <si>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</si>
  <si>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</si>
  <si>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</si>
  <si>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</si>
  <si>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</si>
  <si>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</si>
  <si>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</si>
  <si>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</si>
  <si>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</si>
  <si>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</si>
  <si>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</si>
  <si>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</si>
  <si>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</si>
  <si>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</si>
  <si>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</si>
  <si>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</si>
  <si>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</si>
  <si>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</si>
  <si>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</si>
  <si>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</si>
  <si>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</si>
  <si>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</si>
  <si>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</si>
  <si>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</si>
  <si>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</si>
  <si>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</si>
  <si>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</si>
  <si>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</si>
  <si>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</si>
  <si>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</si>
  <si>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</si>
  <si>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</si>
  <si>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</si>
  <si>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</si>
  <si>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</si>
  <si>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</si>
  <si>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</si>
  <si>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</si>
  <si>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</si>
  <si>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</si>
  <si>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</si>
  <si>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</si>
  <si>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</si>
  <si>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</si>
  <si>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</si>
  <si>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</si>
  <si>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</si>
  <si>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</si>
  <si>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</si>
  <si>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</si>
  <si>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</si>
  <si>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</si>
  <si>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</si>
  <si>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</si>
  <si>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</si>
  <si>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</si>
  <si>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</si>
  <si>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</si>
  <si>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</si>
  <si>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</si>
  <si>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</si>
  <si>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</si>
  <si>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</si>
  <si>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</si>
  <si>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</si>
  <si>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</si>
  <si>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</si>
  <si>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</si>
  <si>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</si>
  <si>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</si>
  <si>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</si>
  <si>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</si>
  <si>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</si>
  <si>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</si>
  <si>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</si>
  <si>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</si>
  <si>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</si>
  <si>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</si>
  <si>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</si>
  <si>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</si>
  <si>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</si>
  <si>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</si>
  <si>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</si>
  <si>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</si>
  <si>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</si>
  <si>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</si>
  <si>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</si>
  <si>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</si>
  <si>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</si>
  <si>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</si>
  <si>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</si>
  <si>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</si>
  <si>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</si>
  <si>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</si>
  <si>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</si>
  <si>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</si>
  <si>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</si>
  <si>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</si>
  <si>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</si>
  <si>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</si>
  <si>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</si>
  <si>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</si>
  <si>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</si>
  <si>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</si>
  <si>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</si>
  <si>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</si>
  <si>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</si>
  <si>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</si>
  <si>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</si>
  <si>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</si>
  <si>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</si>
  <si>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</si>
  <si>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</si>
  <si>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</si>
  <si>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</si>
  <si>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</si>
  <si>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</si>
  <si>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</si>
  <si>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</si>
  <si>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</si>
  <si>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</si>
  <si>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</si>
  <si>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</si>
  <si>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</si>
  <si>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</si>
  <si>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</si>
  <si>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</si>
  <si>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</si>
  <si>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</si>
  <si>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</si>
  <si>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</si>
  <si>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</si>
  <si>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</si>
  <si>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</si>
  <si>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</si>
  <si>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</si>
  <si>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</si>
  <si>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</si>
  <si>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</si>
  <si>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</si>
  <si>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</si>
  <si>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</si>
  <si>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</si>
  <si>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</si>
  <si>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</si>
  <si>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</si>
  <si>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</si>
  <si>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</si>
  <si>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</si>
  <si>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</si>
  <si>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</si>
  <si>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</si>
  <si>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</si>
  <si>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</si>
  <si>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</si>
  <si>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</si>
  <si>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</si>
  <si>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</si>
  <si>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</si>
  <si>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</si>
  <si>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</si>
  <si>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</si>
  <si>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</si>
  <si>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</si>
  <si>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</si>
  <si>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</si>
  <si>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</si>
  <si>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</si>
  <si>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</si>
  <si>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</si>
  <si>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</si>
  <si>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</si>
  <si>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</si>
  <si>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</si>
  <si>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</si>
  <si>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</si>
  <si>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</si>
  <si>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</si>
  <si>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</si>
  <si>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</si>
  <si>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</si>
  <si>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</si>
  <si>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</si>
  <si>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</si>
  <si>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</si>
  <si>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</si>
  <si>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</si>
  <si>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</si>
  <si>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</si>
  <si>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</si>
  <si>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</si>
  <si>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</si>
  <si>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</si>
  <si>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</si>
  <si>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</si>
  <si>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</si>
  <si>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</si>
  <si>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</si>
  <si>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</si>
  <si>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</si>
  <si>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</si>
  <si>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</si>
  <si>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</si>
  <si>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</si>
  <si>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</si>
  <si>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</si>
  <si>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</si>
  <si>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</si>
  <si>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</si>
  <si>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</si>
  <si>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</si>
  <si>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</si>
  <si>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</si>
  <si>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</si>
  <si>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</si>
  <si>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</si>
  <si>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</si>
  <si>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</si>
  <si>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</si>
  <si>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</si>
  <si>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</si>
  <si>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</si>
  <si>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</si>
  <si>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</si>
  <si>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</si>
  <si>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</si>
  <si>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</si>
  <si>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</si>
  <si>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</si>
  <si>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</si>
  <si>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</si>
  <si>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</si>
  <si>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</si>
  <si>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</si>
  <si>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</si>
  <si>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</si>
  <si>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</si>
  <si>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</si>
  <si>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</si>
  <si>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</si>
  <si>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</si>
  <si>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</si>
  <si>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</si>
  <si>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</si>
  <si>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</si>
  <si>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</si>
  <si>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</si>
  <si>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</si>
  <si>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</si>
  <si>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</si>
  <si>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</si>
  <si>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</si>
  <si>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</si>
  <si>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</si>
  <si>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</si>
  <si>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</si>
  <si>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</si>
  <si>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</si>
  <si>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</si>
  <si>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</si>
  <si>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</si>
  <si>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</si>
  <si>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</si>
  <si>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</si>
  <si>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</si>
  <si>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</si>
  <si>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</si>
  <si>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</si>
  <si>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</si>
  <si>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</si>
  <si>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</si>
  <si>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</si>
  <si>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</si>
  <si>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</si>
  <si>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</si>
  <si>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</si>
  <si>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</si>
  <si>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</si>
  <si>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</si>
  <si>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</si>
  <si>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</si>
  <si>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</si>
  <si>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</si>
  <si>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</si>
  <si>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</si>
  <si>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</si>
  <si>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</si>
  <si>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</si>
  <si>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</si>
  <si>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</si>
  <si>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</si>
  <si>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</si>
  <si>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</si>
  <si>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</si>
  <si>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</si>
  <si>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</si>
  <si>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</si>
  <si>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</si>
  <si>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</si>
  <si>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</si>
  <si>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</si>
  <si>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</si>
  <si>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</si>
  <si>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</si>
  <si>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</si>
  <si>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</si>
  <si>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</si>
  <si>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</si>
  <si>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</si>
  <si>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</si>
  <si>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</si>
  <si>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</si>
  <si>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</si>
  <si>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</si>
  <si>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</si>
  <si>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</si>
  <si>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</si>
  <si>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</si>
  <si>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</si>
  <si>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</si>
  <si>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</si>
  <si>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</si>
  <si>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</si>
  <si>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</si>
  <si>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</si>
  <si>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</si>
  <si>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</si>
  <si>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</si>
  <si>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</si>
  <si>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</si>
  <si>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</si>
  <si>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</si>
  <si>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</si>
  <si>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</si>
  <si>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</si>
  <si>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</si>
  <si>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</si>
  <si>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</si>
  <si>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</si>
  <si>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</si>
  <si>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</si>
  <si>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</si>
  <si>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</si>
  <si>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</si>
  <si>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</si>
  <si>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</si>
  <si>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</si>
  <si>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</si>
  <si>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</si>
  <si>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</si>
  <si>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</si>
  <si>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</si>
  <si>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</si>
  <si>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</si>
  <si>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</si>
  <si>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</si>
  <si>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</si>
  <si>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</si>
  <si>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</si>
  <si>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</si>
  <si>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</si>
  <si>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</si>
  <si>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</si>
  <si>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</si>
  <si>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</si>
  <si>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</si>
  <si>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</si>
  <si>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</si>
  <si>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</si>
  <si>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</si>
  <si>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</si>
  <si>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</si>
  <si>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</si>
  <si>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</si>
  <si>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</si>
  <si>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</si>
  <si>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</si>
  <si>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</si>
  <si>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</si>
  <si>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</si>
  <si>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</si>
  <si>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</si>
  <si>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</si>
  <si>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</si>
  <si>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</si>
  <si>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</si>
  <si>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</si>
  <si>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</si>
  <si>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</si>
  <si>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</si>
  <si>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</si>
  <si>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</si>
  <si>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</si>
  <si>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</si>
  <si>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</si>
  <si>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</si>
  <si>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</si>
  <si>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</si>
  <si>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</si>
  <si>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</si>
  <si>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</si>
  <si>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</si>
  <si>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</si>
  <si>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</si>
  <si>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</si>
  <si>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</si>
  <si>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</si>
  <si>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</si>
  <si>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</si>
  <si>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</si>
  <si>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</si>
  <si>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</si>
  <si>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</si>
  <si>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</si>
  <si>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</si>
  <si>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</si>
  <si>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</si>
  <si>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</si>
  <si>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</si>
  <si>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</si>
  <si>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</si>
  <si>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</si>
  <si>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</si>
  <si>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</si>
  <si>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</si>
  <si>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</si>
  <si>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</si>
  <si>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</si>
  <si>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</si>
  <si>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</si>
  <si>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</si>
  <si>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</si>
  <si>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</si>
  <si>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</si>
  <si>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</si>
  <si>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</si>
  <si>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</si>
  <si>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</si>
  <si>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</si>
  <si>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</si>
  <si>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</si>
  <si>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</si>
  <si>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</si>
  <si>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</si>
  <si>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</si>
  <si>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</si>
  <si>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</si>
  <si>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</si>
  <si>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</si>
  <si>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</si>
  <si>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</si>
  <si>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</si>
  <si>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</si>
  <si>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</si>
  <si>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</si>
  <si>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</si>
  <si>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</si>
  <si>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</si>
  <si>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</si>
  <si>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</si>
  <si>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</si>
  <si>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</si>
  <si>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</si>
  <si>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</si>
  <si>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</si>
  <si>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</si>
  <si>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</si>
  <si>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</si>
  <si>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</si>
  <si>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</si>
  <si>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</si>
  <si>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</si>
  <si>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</si>
  <si>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</si>
  <si>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</si>
  <si>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</si>
  <si>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</si>
  <si>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</si>
  <si>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</si>
  <si>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</si>
  <si>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</si>
  <si>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</si>
  <si>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</si>
  <si>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</si>
  <si>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</si>
  <si>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</si>
  <si>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</si>
  <si>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</si>
  <si>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</si>
  <si>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</si>
  <si>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</si>
  <si>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</si>
  <si>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</si>
  <si>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</si>
  <si>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</si>
  <si>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</si>
  <si>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</si>
  <si>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</si>
  <si>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</si>
  <si>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</si>
  <si>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</si>
  <si>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</si>
  <si>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</si>
  <si>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</si>
  <si>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</si>
  <si>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</si>
  <si>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</si>
  <si>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</si>
  <si>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</si>
  <si>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</si>
  <si>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</si>
  <si>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</si>
  <si>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</si>
  <si>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</si>
  <si>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</si>
  <si>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</si>
  <si>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</si>
  <si>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</si>
  <si>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</si>
  <si>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</si>
  <si>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</si>
  <si>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</si>
  <si>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</si>
  <si>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</si>
  <si>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</si>
  <si>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</si>
  <si>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</si>
  <si>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</si>
  <si>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</si>
  <si>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</si>
  <si>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</si>
  <si>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</si>
  <si>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</si>
  <si>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</si>
  <si>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</si>
  <si>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</si>
  <si>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</si>
  <si>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</si>
  <si>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</si>
  <si>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</si>
  <si>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</si>
  <si>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</si>
  <si>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</si>
  <si>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</si>
  <si>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</si>
  <si>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</si>
  <si>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</si>
  <si>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</si>
  <si>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</si>
  <si>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</si>
  <si>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</si>
  <si>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</si>
  <si>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</si>
  <si>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</si>
  <si>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</si>
  <si>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</si>
  <si>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</si>
  <si>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</si>
  <si>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</si>
  <si>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</si>
  <si>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</si>
  <si>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</si>
  <si>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</si>
  <si>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</si>
  <si>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</si>
  <si>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</si>
  <si>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</si>
  <si>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</si>
  <si>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</si>
  <si>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</si>
  <si>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</si>
  <si>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</si>
  <si>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</si>
  <si>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</si>
  <si>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</si>
  <si>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</si>
  <si>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</si>
  <si>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</si>
  <si>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</si>
  <si>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</si>
  <si>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</si>
  <si>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</si>
  <si>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</si>
  <si>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</si>
  <si>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</si>
  <si>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</si>
  <si>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</si>
  <si>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</si>
  <si>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</si>
  <si>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</si>
  <si>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</si>
  <si>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</si>
  <si>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</si>
  <si>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</si>
  <si>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</si>
  <si>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</si>
  <si>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</si>
  <si>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</si>
  <si>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</si>
  <si>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</si>
  <si>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</si>
  <si>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</si>
  <si>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</si>
  <si>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</si>
  <si>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</si>
  <si>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</si>
  <si>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</si>
  <si>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</si>
  <si>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</si>
  <si>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</si>
  <si>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</si>
  <si>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</si>
  <si>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</si>
  <si>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</si>
  <si>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</si>
  <si>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</si>
  <si>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</si>
  <si>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</si>
  <si>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</si>
  <si>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</si>
  <si>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</si>
  <si>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</si>
  <si>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</si>
  <si>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</si>
  <si>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</si>
  <si>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</si>
  <si>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</si>
  <si>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</si>
  <si>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</si>
  <si>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</si>
  <si>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</si>
  <si>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</si>
  <si>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</si>
  <si>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</si>
  <si>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</si>
  <si>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</si>
  <si>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</si>
  <si>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</si>
  <si>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</si>
  <si>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</si>
  <si>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</si>
  <si>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</si>
  <si>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</si>
  <si>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</si>
  <si>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</si>
  <si>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</si>
  <si>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</si>
  <si>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</si>
  <si>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</si>
  <si>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</si>
  <si>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</si>
  <si>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</si>
  <si>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</si>
  <si>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</si>
  <si>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</si>
  <si>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</si>
  <si>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</si>
  <si>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</si>
  <si>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</si>
  <si>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</si>
  <si>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</si>
  <si>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</si>
  <si>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</si>
  <si>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</si>
  <si>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</si>
  <si>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</si>
  <si>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</si>
  <si>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</si>
  <si>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</si>
  <si>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</si>
  <si>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</si>
  <si>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</si>
  <si>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</si>
  <si>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</si>
  <si>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</si>
  <si>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</si>
  <si>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</si>
  <si>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</si>
  <si>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</si>
  <si>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</si>
  <si>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</si>
  <si>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</si>
  <si>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</si>
  <si>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</si>
  <si>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</si>
  <si>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</si>
  <si>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</si>
  <si>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</si>
  <si>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</si>
  <si>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</si>
  <si>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</si>
  <si>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</si>
  <si>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</si>
  <si>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</si>
  <si>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</si>
  <si>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</si>
  <si>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</si>
  <si>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</si>
  <si>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</si>
  <si>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</si>
  <si>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</si>
  <si>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</si>
  <si>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</si>
  <si>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</si>
  <si>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</si>
  <si>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</si>
  <si>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</si>
  <si>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</si>
  <si>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</si>
  <si>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</si>
  <si>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</si>
  <si>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</si>
  <si>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</si>
  <si>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</si>
  <si>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</si>
  <si>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</si>
  <si>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</si>
  <si>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</si>
  <si>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</si>
  <si>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</si>
  <si>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</si>
  <si>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</si>
  <si>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</si>
  <si>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</si>
  <si>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</si>
  <si>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</si>
  <si>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</si>
  <si>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</si>
  <si>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</si>
  <si>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</si>
  <si>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</si>
  <si>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</si>
  <si>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</si>
  <si>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</si>
  <si>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</si>
  <si>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</si>
  <si>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</si>
  <si>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</si>
  <si>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</si>
  <si>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</si>
  <si>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</si>
  <si>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</si>
  <si>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</si>
  <si>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</si>
  <si>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</si>
  <si>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</si>
  <si>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</si>
  <si>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</si>
  <si>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</si>
  <si>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</si>
  <si>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</si>
  <si>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</si>
  <si>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</si>
  <si>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</si>
  <si>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</si>
  <si>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</si>
  <si>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</si>
  <si>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</si>
  <si>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</si>
  <si>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</si>
  <si>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</si>
  <si>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</si>
  <si>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</si>
  <si>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</si>
  <si>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</si>
  <si>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</si>
  <si>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</si>
  <si>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</si>
  <si>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</si>
  <si>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</si>
  <si>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</si>
  <si>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</si>
  <si>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</si>
  <si>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</si>
  <si>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</si>
  <si>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</si>
  <si>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</si>
  <si>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</si>
  <si>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</si>
  <si>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</si>
  <si>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</si>
  <si>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</si>
  <si>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</si>
  <si>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</si>
  <si>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</si>
  <si>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</si>
  <si>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</si>
  <si>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</si>
  <si>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</si>
  <si>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</si>
  <si>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</si>
  <si>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</si>
  <si>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</si>
  <si>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</si>
  <si>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</si>
  <si>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</si>
  <si>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</si>
  <si>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</si>
  <si>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</si>
  <si>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</si>
  <si>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</si>
  <si>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</si>
  <si>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</si>
  <si>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</si>
  <si>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</si>
  <si>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</si>
  <si>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</si>
  <si>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</si>
  <si>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</si>
  <si>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</si>
  <si>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</si>
  <si>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</si>
  <si>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</si>
  <si>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</si>
  <si>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</si>
  <si>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</si>
  <si>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</si>
  <si>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</si>
  <si>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</si>
  <si>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</si>
  <si>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</si>
  <si>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</si>
  <si>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</si>
  <si>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</si>
  <si>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</si>
  <si>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</si>
  <si>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</si>
  <si>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</si>
  <si>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</si>
  <si>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</si>
  <si>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</si>
  <si>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</si>
  <si>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</si>
  <si>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</si>
  <si>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</si>
  <si>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</si>
  <si>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</si>
  <si>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</si>
  <si>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</si>
  <si>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</si>
  <si>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</si>
  <si>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</si>
  <si>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</si>
  <si>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</si>
  <si>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</si>
  <si>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</si>
  <si>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</si>
  <si>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</si>
  <si>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</si>
  <si>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</si>
  <si>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</si>
  <si>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</si>
  <si>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</si>
  <si>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</si>
  <si>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</si>
  <si>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</si>
  <si>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</si>
  <si>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</si>
  <si>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</si>
  <si>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</si>
  <si>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</si>
  <si>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</si>
  <si>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</si>
  <si>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</si>
  <si>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</si>
  <si>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</si>
  <si>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</si>
  <si>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</si>
  <si>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</si>
  <si>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</si>
  <si>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</si>
  <si>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</si>
  <si>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</si>
  <si>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</si>
  <si>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</si>
  <si>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</si>
  <si>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</si>
  <si>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</si>
  <si>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</si>
  <si>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</si>
  <si>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</si>
  <si>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</si>
  <si>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</si>
  <si>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</si>
  <si>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</si>
  <si>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</si>
  <si>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</si>
  <si>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</si>
  <si>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</si>
  <si>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</si>
  <si>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</si>
  <si>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</si>
  <si>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</si>
  <si>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</si>
  <si>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</si>
  <si>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</si>
  <si>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</si>
  <si>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</si>
  <si>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</si>
  <si>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</si>
  <si>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</si>
  <si>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</si>
  <si>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</si>
  <si>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</si>
  <si>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</si>
  <si>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</si>
  <si>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</si>
  <si>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</si>
  <si>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</si>
  <si>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</si>
  <si>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</si>
  <si>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</si>
  <si>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</si>
  <si>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</si>
  <si>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</si>
  <si>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</si>
  <si>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</si>
  <si>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</si>
  <si>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</si>
  <si>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</si>
  <si>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</si>
  <si>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</si>
  <si>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</si>
  <si>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</si>
  <si>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</si>
  <si>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</si>
  <si>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</si>
  <si>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</si>
  <si>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</si>
  <si>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</si>
  <si>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</si>
  <si>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</si>
  <si>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</si>
  <si>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</si>
  <si>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</si>
  <si>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</si>
  <si>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</si>
  <si>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</si>
  <si>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</si>
  <si>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</si>
  <si>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</si>
  <si>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</si>
  <si>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</si>
  <si>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</si>
  <si>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</si>
  <si>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</si>
  <si>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</si>
  <si>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</si>
  <si>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</si>
  <si>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</si>
  <si>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</si>
  <si>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</si>
  <si>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</si>
  <si>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</si>
  <si>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</si>
  <si>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</si>
  <si>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</si>
  <si>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</si>
  <si>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</si>
  <si>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</si>
  <si>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</si>
  <si>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</si>
  <si>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</si>
  <si>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</si>
  <si>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</si>
  <si>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</si>
  <si>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</si>
  <si>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</si>
  <si>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</si>
  <si>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</si>
  <si>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</si>
  <si>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</si>
  <si>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</si>
  <si>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</si>
  <si>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</si>
  <si>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</si>
  <si>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</si>
  <si>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</si>
  <si>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</si>
  <si>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</si>
  <si>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</si>
  <si>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</si>
  <si>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</si>
  <si>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</si>
  <si>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</si>
  <si>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</si>
  <si>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</si>
  <si>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</si>
  <si>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</si>
  <si>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</si>
  <si>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</si>
  <si>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</si>
  <si>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</si>
  <si>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</si>
  <si>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</si>
  <si>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</si>
  <si>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</si>
  <si>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</si>
  <si>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</si>
  <si>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</si>
  <si>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</si>
  <si>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</si>
  <si>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</si>
  <si>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</si>
  <si>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</si>
  <si>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</si>
  <si>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</si>
  <si>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</si>
  <si>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</si>
  <si>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</si>
  <si>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</si>
  <si>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</si>
  <si>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</si>
  <si>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</si>
  <si>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</si>
  <si>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</si>
  <si>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</si>
  <si>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</si>
  <si>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</si>
  <si>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</si>
  <si>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</si>
  <si>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</si>
  <si>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</si>
  <si>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</si>
  <si>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</si>
  <si>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</si>
  <si>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</si>
  <si>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</si>
  <si>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</si>
  <si>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</si>
  <si>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</si>
  <si>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</si>
  <si>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</si>
  <si>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</si>
  <si>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</si>
  <si>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</si>
  <si>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</si>
  <si>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</si>
  <si>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</si>
  <si>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</si>
  <si>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</si>
  <si>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</si>
  <si>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</si>
  <si>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</si>
  <si>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</si>
  <si>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</si>
  <si>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</si>
  <si>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</si>
  <si>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</si>
  <si>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</si>
  <si>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</si>
  <si>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</si>
  <si>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</si>
  <si>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</si>
  <si>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</si>
  <si>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</si>
  <si>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</si>
  <si>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</si>
  <si>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</si>
  <si>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</si>
  <si>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</si>
  <si>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</si>
  <si>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</si>
  <si>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</si>
  <si>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</si>
  <si>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</si>
  <si>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</si>
  <si>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</si>
  <si>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</si>
  <si>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</si>
  <si>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</si>
  <si>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</si>
  <si>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</si>
  <si>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</si>
  <si>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</si>
  <si>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</si>
  <si>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</si>
  <si>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</si>
  <si>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</si>
  <si>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</si>
  <si>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</si>
  <si>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</si>
  <si>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</si>
  <si>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</si>
  <si>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</si>
  <si>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</si>
  <si>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</si>
  <si>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</si>
  <si>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</si>
  <si>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</si>
  <si>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</si>
  <si>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</si>
  <si>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</si>
  <si>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</si>
  <si>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</si>
  <si>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</si>
  <si>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</si>
  <si>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</si>
  <si>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</si>
  <si>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</si>
  <si>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</si>
  <si>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</si>
  <si>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</si>
  <si>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</si>
  <si>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</si>
  <si>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</si>
  <si>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</si>
  <si>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</si>
  <si>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</si>
  <si>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</si>
  <si>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</si>
  <si>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</si>
  <si>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</si>
  <si>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</si>
  <si>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</si>
  <si>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</si>
  <si>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</si>
  <si>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</si>
  <si>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</si>
  <si>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</si>
  <si>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</si>
  <si>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</si>
  <si>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</si>
  <si>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</si>
  <si>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</si>
  <si>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</si>
  <si>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</si>
  <si>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</si>
  <si>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</si>
  <si>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</si>
  <si>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</si>
  <si>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</si>
  <si>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</si>
  <si>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</si>
  <si>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</si>
  <si>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</si>
  <si>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</si>
  <si>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</si>
  <si>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</si>
  <si>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</si>
  <si>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</si>
  <si>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</si>
  <si>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</si>
  <si>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</si>
  <si>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</si>
  <si>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</si>
  <si>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</si>
  <si>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</si>
  <si>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</si>
  <si>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</si>
  <si>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</si>
  <si>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</si>
  <si>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</si>
  <si>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</si>
  <si>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</si>
  <si>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</si>
  <si>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</si>
  <si>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</si>
  <si>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</si>
  <si>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</si>
  <si>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</si>
  <si>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</si>
  <si>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</si>
  <si>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</si>
  <si>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</si>
  <si>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</si>
  <si>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</si>
  <si>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</si>
  <si>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</si>
  <si>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</si>
  <si>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</si>
  <si>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</si>
  <si>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</si>
  <si>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</si>
  <si>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</si>
  <si>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</si>
  <si>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</si>
  <si>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</si>
  <si>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</si>
  <si>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</si>
  <si>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</si>
  <si>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</si>
  <si>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</si>
  <si>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</si>
  <si>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</si>
  <si>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</si>
  <si>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</si>
  <si>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</si>
  <si>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</si>
  <si>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</si>
  <si>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</si>
  <si>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</si>
  <si>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</si>
  <si>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</si>
  <si>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</si>
  <si>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</si>
  <si>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</si>
  <si>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</si>
  <si>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</si>
  <si>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</si>
  <si>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</si>
  <si>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</si>
  <si>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</si>
  <si>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</si>
  <si>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</si>
  <si>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</si>
  <si>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</si>
  <si>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</si>
  <si>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</si>
  <si>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</si>
  <si>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</si>
  <si>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</si>
  <si>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</si>
  <si>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</si>
  <si>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</si>
  <si>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</si>
  <si>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</si>
  <si>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</si>
  <si>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</si>
  <si>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</si>
  <si>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</si>
  <si>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</si>
  <si>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</si>
  <si>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</si>
  <si>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</si>
  <si>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</si>
  <si>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</si>
  <si>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</si>
  <si>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</si>
  <si>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</si>
  <si>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</si>
  <si>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</si>
  <si>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</si>
  <si>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</si>
  <si>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</si>
  <si>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</si>
  <si>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</si>
  <si>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</si>
  <si>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</si>
  <si>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</si>
  <si>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</si>
  <si>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</si>
  <si>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</si>
  <si>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</si>
  <si>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</si>
  <si>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</si>
  <si>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</si>
  <si>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</si>
  <si>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</si>
  <si>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</si>
  <si>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</si>
  <si>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</si>
  <si>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</si>
  <si>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</si>
  <si>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</si>
  <si>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</si>
  <si>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</si>
  <si>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</si>
  <si>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</si>
  <si>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</si>
  <si>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</si>
  <si>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</si>
  <si>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</si>
  <si>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</si>
  <si>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</si>
  <si>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</si>
  <si>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</si>
  <si>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</si>
  <si>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</si>
  <si>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</si>
  <si>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</si>
  <si>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</si>
  <si>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</si>
  <si>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</si>
  <si>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</si>
  <si>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</si>
  <si>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</si>
  <si>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</si>
  <si>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</si>
  <si>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</si>
  <si>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</si>
  <si>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</si>
  <si>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</si>
  <si>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</si>
  <si>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</si>
  <si>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</si>
  <si>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</si>
  <si>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</si>
  <si>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</si>
  <si>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</si>
  <si>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</si>
  <si>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</si>
  <si>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</si>
  <si>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</si>
  <si>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</si>
  <si>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</si>
  <si>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</si>
  <si>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</si>
  <si>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</si>
  <si>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</si>
  <si>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</si>
  <si>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</si>
  <si>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</si>
  <si>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</si>
  <si>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</si>
  <si>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</si>
  <si>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</si>
  <si>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</si>
  <si>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</si>
  <si>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</si>
  <si>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</si>
  <si>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</si>
  <si>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</si>
  <si>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</si>
  <si>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</si>
  <si>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</si>
  <si>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</si>
  <si>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</si>
  <si>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</si>
  <si>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</si>
  <si>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</si>
  <si>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</si>
  <si>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</si>
  <si>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</si>
  <si>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</si>
  <si>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</si>
  <si>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</si>
  <si>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</si>
  <si>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</si>
  <si>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</si>
  <si>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</si>
  <si>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</si>
  <si>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</si>
  <si>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</si>
  <si>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</si>
  <si>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</si>
  <si>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</si>
  <si>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</si>
  <si>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</si>
  <si>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</si>
  <si>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</si>
  <si>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</si>
  <si>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</si>
  <si>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</si>
  <si>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</si>
  <si>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</si>
  <si>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</si>
  <si>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</si>
  <si>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</si>
  <si>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</si>
  <si>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</si>
  <si>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</si>
  <si>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</si>
  <si>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</si>
  <si>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</si>
  <si>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</si>
  <si>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</si>
  <si>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</si>
  <si>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</si>
  <si>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</si>
  <si>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</si>
  <si>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</si>
  <si>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</si>
  <si>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</si>
  <si>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</si>
  <si>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</si>
  <si>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</si>
  <si>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</si>
  <si>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</si>
  <si>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</si>
  <si>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</si>
  <si>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</si>
  <si>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</si>
  <si>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</si>
  <si>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</si>
  <si>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</si>
  <si>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</si>
  <si>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</si>
  <si>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</si>
  <si>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</si>
  <si>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</si>
  <si>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</si>
  <si>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</si>
  <si>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</si>
  <si>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</si>
  <si>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</si>
  <si>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</si>
  <si>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</si>
  <si>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</si>
  <si>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</si>
  <si>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</si>
  <si>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</si>
  <si>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</si>
  <si>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</si>
  <si>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</si>
  <si>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</si>
  <si>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</si>
  <si>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</si>
  <si>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</si>
  <si>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</si>
  <si>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</si>
  <si>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</si>
  <si>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</si>
  <si>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</si>
  <si>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</si>
  <si>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</si>
  <si>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</si>
  <si>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</si>
  <si>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</si>
  <si>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</si>
  <si>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</si>
  <si>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</si>
  <si>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</si>
  <si>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</si>
  <si>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</si>
  <si>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</si>
  <si>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</si>
  <si>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</si>
  <si>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</si>
  <si>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</si>
  <si>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</si>
  <si>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</si>
  <si>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</si>
  <si>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</si>
  <si>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</si>
  <si>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</si>
  <si>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</si>
  <si>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</si>
  <si>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</si>
  <si>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</si>
  <si>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</si>
  <si>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</si>
  <si>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</si>
  <si>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</si>
  <si>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</si>
  <si>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</si>
  <si>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</si>
  <si>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</si>
  <si>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</si>
  <si>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</si>
  <si>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</si>
  <si>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</si>
  <si>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</si>
  <si>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</si>
  <si>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</si>
  <si>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</si>
  <si>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</si>
  <si>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</si>
  <si>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</si>
  <si>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</si>
  <si>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</si>
  <si>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</si>
  <si>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</si>
  <si>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</si>
  <si>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</si>
  <si>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</si>
  <si>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</si>
  <si>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</si>
  <si>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</si>
  <si>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</si>
  <si>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</si>
  <si>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</si>
  <si>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</si>
  <si>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</si>
  <si>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</si>
  <si>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</si>
  <si>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</si>
  <si>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</si>
  <si>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</si>
  <si>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</si>
  <si>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</si>
  <si>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</si>
  <si>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</si>
  <si>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</si>
  <si>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</si>
  <si>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</si>
  <si>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</si>
  <si>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</si>
  <si>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</si>
  <si>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</si>
  <si>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</si>
  <si>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</si>
  <si>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</si>
  <si>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</si>
  <si>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</si>
  <si>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</si>
  <si>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</si>
  <si>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</si>
  <si>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</si>
  <si>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</si>
  <si>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</si>
  <si>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</si>
  <si>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</si>
  <si>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</si>
  <si>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</si>
  <si>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</si>
  <si>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</si>
  <si>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</si>
  <si>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</si>
  <si>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</si>
  <si>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</si>
  <si>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</si>
  <si>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</si>
  <si>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</si>
  <si>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</si>
  <si>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</si>
  <si>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</si>
  <si>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</si>
  <si>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</si>
  <si>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</si>
  <si>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</si>
  <si>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</si>
  <si>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</si>
  <si>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</si>
  <si>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</si>
  <si>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</si>
  <si>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</si>
  <si>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</si>
  <si>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</si>
  <si>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</si>
  <si>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</si>
  <si>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</si>
  <si>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</si>
  <si>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</si>
  <si>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</si>
  <si>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</si>
  <si>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</si>
  <si>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</si>
  <si>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</si>
  <si>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</si>
  <si>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</si>
  <si>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</si>
  <si>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</si>
  <si>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</si>
  <si>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</si>
  <si>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</si>
  <si>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</si>
  <si>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</si>
  <si>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</si>
  <si>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</si>
  <si>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</si>
  <si>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</si>
  <si>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</si>
  <si>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</si>
  <si>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</si>
  <si>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</si>
  <si>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</si>
  <si>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</si>
  <si>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</si>
  <si>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</si>
  <si>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</si>
  <si>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</si>
  <si>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</si>
  <si>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</si>
  <si>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</si>
  <si>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</si>
  <si>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</si>
  <si>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</si>
  <si>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</si>
  <si>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</si>
  <si>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</si>
  <si>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</si>
  <si>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</si>
  <si>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</si>
  <si>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</si>
  <si>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</si>
  <si>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</si>
  <si>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</si>
  <si>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</si>
  <si>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</si>
  <si>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</si>
  <si>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</si>
  <si>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</si>
  <si>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</si>
  <si>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</si>
  <si>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</si>
  <si>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</si>
  <si>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</si>
  <si>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</si>
  <si>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</si>
  <si>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</si>
  <si>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</si>
  <si>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</si>
  <si>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</si>
  <si>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</si>
  <si>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</si>
  <si>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</si>
  <si>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</si>
  <si>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</si>
  <si>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</si>
  <si>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</si>
  <si>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</si>
  <si>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</si>
  <si>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</si>
  <si>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</si>
  <si>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</si>
  <si>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</si>
  <si>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</si>
  <si>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</si>
  <si>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</si>
  <si>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</si>
  <si>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</si>
  <si>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</si>
  <si>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</si>
  <si>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</si>
  <si>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</si>
  <si>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</si>
  <si>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</si>
  <si>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</si>
  <si>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</si>
  <si>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</si>
  <si>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</si>
  <si>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</si>
  <si>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</si>
  <si>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</si>
  <si>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</si>
  <si>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</si>
  <si>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</si>
  <si>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</si>
  <si>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</si>
  <si>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</si>
  <si>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</si>
  <si>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</si>
  <si>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</si>
  <si>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</si>
  <si>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</si>
  <si>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</si>
  <si>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</si>
  <si>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</si>
  <si>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</si>
  <si>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</si>
  <si>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</si>
  <si>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</si>
  <si>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</si>
  <si>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</si>
  <si>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</si>
  <si>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</si>
  <si>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</si>
  <si>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</si>
  <si>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</si>
  <si>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</si>
  <si>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</si>
  <si>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</si>
  <si>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</si>
  <si>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</si>
  <si>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</si>
  <si>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</si>
  <si>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</si>
  <si>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</si>
  <si>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</si>
  <si>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</si>
  <si>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</si>
  <si>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</si>
  <si>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</si>
  <si>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</si>
  <si>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</si>
  <si>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</si>
  <si>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</si>
  <si>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</si>
  <si>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</si>
  <si>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</si>
  <si>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</si>
  <si>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</si>
  <si>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</si>
  <si>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</si>
  <si>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</si>
  <si>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</si>
  <si>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</si>
  <si>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</si>
  <si>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</si>
  <si>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</si>
  <si>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</si>
  <si>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</si>
  <si>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</si>
  <si>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</si>
  <si>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</si>
  <si>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</si>
  <si>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</si>
  <si>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</si>
  <si>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</si>
  <si>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</si>
  <si>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</si>
  <si>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</si>
  <si>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</si>
  <si>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</si>
  <si>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</si>
  <si>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</si>
  <si>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</si>
  <si>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</si>
  <si>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</si>
  <si>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</si>
  <si>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</si>
  <si>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</si>
  <si>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</si>
  <si>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</si>
  <si>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</si>
  <si>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</si>
  <si>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</si>
  <si>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</si>
  <si>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</si>
  <si>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</si>
  <si>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</si>
  <si>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</si>
  <si>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</si>
  <si>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</si>
  <si>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</si>
  <si>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</si>
  <si>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</si>
  <si>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</si>
  <si>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</si>
  <si>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</si>
  <si>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</si>
  <si>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</si>
  <si>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</si>
  <si>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</si>
  <si>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</si>
  <si>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</si>
  <si>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</si>
  <si>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</si>
  <si>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</si>
  <si>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</si>
  <si>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</si>
  <si>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</si>
  <si>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</si>
  <si>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</si>
  <si>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</si>
  <si>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</si>
  <si>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</si>
  <si>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</si>
  <si>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</si>
  <si>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</si>
  <si>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</si>
  <si>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</si>
  <si>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</si>
  <si>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</si>
  <si>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</si>
  <si>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</si>
  <si>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</si>
  <si>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</si>
  <si>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</si>
  <si>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</si>
  <si>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</si>
  <si>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</si>
  <si>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</si>
  <si>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</si>
  <si>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</si>
  <si>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</si>
  <si>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</si>
  <si>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</si>
  <si>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</si>
  <si>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</si>
  <si>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</si>
  <si>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</si>
  <si>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</si>
  <si>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</si>
  <si>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</si>
  <si>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</si>
  <si>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</si>
  <si>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</si>
  <si>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</si>
  <si>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</si>
  <si>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</si>
  <si>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</si>
  <si>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</si>
  <si>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</si>
  <si>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</si>
  <si>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</si>
  <si>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</si>
  <si>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</si>
  <si>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</si>
  <si>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</si>
  <si>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</si>
  <si>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</si>
  <si>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</si>
  <si>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</si>
  <si>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</si>
  <si>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</si>
  <si>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</si>
  <si>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</si>
  <si>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</si>
  <si>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</si>
  <si>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</si>
  <si>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</si>
  <si>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</si>
  <si>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</si>
  <si>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</si>
  <si>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</si>
  <si>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</si>
  <si>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</si>
  <si>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</si>
  <si>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</si>
  <si>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</si>
  <si>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</si>
  <si>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</si>
  <si>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</si>
  <si>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</si>
  <si>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</si>
  <si>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</si>
  <si>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</si>
  <si>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</si>
  <si>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</si>
  <si>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</si>
  <si>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</si>
  <si>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</si>
  <si>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</si>
  <si>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</si>
  <si>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</si>
  <si>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</si>
  <si>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</si>
  <si>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</si>
  <si>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</si>
  <si>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</si>
  <si>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</si>
  <si>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</si>
  <si>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</si>
  <si>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</si>
  <si>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</si>
  <si>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</si>
  <si>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</si>
  <si>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</si>
  <si>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</si>
  <si>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</si>
  <si>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</si>
  <si>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</si>
  <si>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</si>
  <si>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</si>
  <si>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</si>
  <si>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</si>
  <si>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</si>
  <si>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</si>
  <si>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</si>
  <si>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</si>
  <si>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</si>
  <si>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</si>
  <si>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</si>
  <si>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</si>
  <si>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</si>
  <si>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</si>
  <si>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</si>
  <si>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</si>
  <si>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</si>
  <si>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</si>
  <si>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</si>
  <si>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</si>
  <si>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</si>
  <si>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</si>
  <si>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</si>
  <si>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</si>
  <si>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</si>
  <si>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</si>
  <si>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</si>
  <si>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</si>
  <si>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</si>
  <si>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</si>
  <si>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</si>
  <si>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</si>
  <si>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</si>
  <si>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</si>
  <si>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</si>
  <si>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</si>
  <si>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</si>
  <si>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</si>
  <si>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</si>
  <si>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</si>
  <si>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</si>
  <si>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</si>
  <si>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</si>
  <si>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</si>
  <si>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</si>
  <si>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</si>
  <si>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</si>
  <si>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</si>
  <si>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</si>
  <si>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</si>
  <si>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</si>
  <si>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</si>
  <si>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</si>
  <si>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</si>
  <si>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</si>
  <si>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</si>
  <si>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</si>
  <si>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</si>
  <si>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</si>
  <si>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</si>
  <si>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</si>
  <si>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</si>
  <si>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</si>
  <si>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</si>
  <si>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</si>
  <si>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</si>
  <si>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</si>
  <si>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</si>
  <si>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</si>
  <si>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</si>
  <si>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</si>
  <si>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</si>
  <si>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</si>
  <si>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</si>
  <si>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</si>
  <si>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</si>
  <si>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</si>
  <si>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</si>
  <si>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</si>
  <si>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</si>
  <si>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</si>
  <si>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</si>
  <si>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</si>
  <si>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</si>
  <si>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</si>
  <si>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</si>
  <si>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</si>
  <si>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</si>
  <si>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</si>
  <si>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</si>
  <si>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</si>
  <si>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</si>
  <si>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</si>
  <si>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</si>
  <si>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</si>
  <si>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</si>
  <si>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</si>
  <si>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</si>
  <si>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</si>
  <si>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</si>
  <si>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</si>
  <si>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</si>
  <si>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</si>
  <si>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</si>
  <si>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</si>
  <si>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</si>
  <si>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</si>
  <si>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</si>
  <si>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</si>
  <si>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</si>
  <si>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</si>
  <si>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</si>
  <si>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</si>
  <si>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</si>
  <si>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</si>
  <si>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</si>
  <si>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</si>
  <si>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</si>
  <si>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</si>
  <si>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</si>
  <si>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</si>
  <si>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</si>
  <si>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</si>
  <si>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</si>
  <si>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</si>
  <si>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</si>
  <si>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</si>
  <si>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</si>
  <si>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</si>
  <si>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</si>
  <si>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</si>
  <si>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</si>
  <si>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</si>
  <si>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</si>
  <si>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</si>
  <si>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</si>
  <si>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</si>
  <si>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</si>
  <si>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</si>
  <si>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</si>
  <si>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</si>
  <si>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</si>
  <si>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</si>
  <si>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</si>
  <si>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</si>
  <si>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</si>
  <si>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</si>
  <si>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</si>
  <si>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</si>
  <si>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</si>
  <si>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</si>
  <si>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</si>
  <si>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</si>
  <si>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</si>
  <si>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</si>
  <si>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</si>
  <si>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</si>
  <si>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</si>
  <si>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</si>
  <si>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</si>
  <si>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</si>
  <si>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</si>
  <si>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</si>
  <si>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</si>
  <si>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</si>
  <si>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</si>
  <si>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</si>
  <si>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</si>
  <si>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</si>
  <si>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</si>
  <si>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</si>
  <si>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</si>
  <si>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</si>
  <si>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</si>
  <si>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</si>
  <si>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</si>
  <si>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</si>
  <si>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</si>
  <si>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</si>
  <si>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</si>
  <si>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</si>
  <si>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</si>
  <si>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</si>
  <si>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</si>
  <si>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</si>
  <si>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</si>
  <si>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</si>
  <si>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</si>
  <si>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</si>
  <si>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</si>
  <si>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</si>
  <si>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</si>
  <si>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</si>
  <si>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</si>
  <si>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</si>
  <si>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</si>
  <si>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</si>
  <si>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</si>
  <si>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</si>
  <si>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</si>
  <si>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</si>
  <si>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</si>
  <si>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</si>
  <si>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</si>
  <si>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</si>
  <si>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</si>
  <si>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</si>
  <si>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</si>
  <si>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</si>
  <si>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</si>
  <si>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</si>
  <si>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</si>
  <si>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</si>
  <si>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</si>
  <si>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</si>
  <si>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</si>
  <si>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</si>
  <si>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</si>
  <si>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</si>
  <si>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</si>
  <si>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</si>
  <si>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</si>
  <si>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</si>
  <si>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</si>
  <si>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</si>
  <si>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</si>
  <si>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</si>
  <si>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</si>
  <si>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</si>
  <si>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</si>
  <si>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</si>
  <si>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</si>
  <si>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</si>
  <si>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</si>
  <si>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</si>
  <si>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</si>
  <si>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</si>
  <si>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</si>
  <si>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</si>
  <si>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</si>
  <si>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</si>
  <si>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</si>
  <si>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</si>
  <si>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</si>
  <si>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</si>
  <si>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</si>
  <si>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</si>
  <si>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</si>
  <si>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</si>
  <si>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</si>
  <si>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</si>
  <si>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</si>
  <si>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</si>
  <si>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</si>
  <si>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</si>
  <si>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</si>
  <si>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</si>
  <si>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</si>
  <si>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</si>
  <si>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</si>
  <si>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</si>
  <si>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</si>
  <si>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</si>
  <si>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</si>
  <si>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</si>
  <si>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</si>
  <si>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</si>
  <si>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</si>
  <si>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</si>
  <si>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</si>
  <si>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</si>
  <si>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</si>
  <si>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</si>
  <si>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</si>
  <si>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</si>
  <si>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</si>
  <si>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</si>
  <si>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</si>
  <si>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</si>
  <si>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</si>
  <si>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</si>
  <si>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</si>
  <si>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</si>
  <si>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</si>
  <si>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</si>
  <si>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</si>
  <si>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</si>
  <si>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</si>
  <si>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</si>
  <si>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</si>
  <si>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</si>
  <si>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</si>
  <si>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</si>
  <si>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</si>
  <si>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</si>
  <si>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</si>
  <si>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</si>
  <si>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</si>
  <si>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</si>
  <si>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</si>
  <si>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</si>
  <si>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</si>
  <si>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</si>
  <si>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</si>
  <si>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</si>
  <si>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</si>
  <si>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</si>
  <si>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</si>
  <si>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</si>
  <si>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</si>
  <si>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</si>
  <si>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</si>
  <si>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</si>
  <si>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</si>
  <si>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</si>
  <si>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</si>
  <si>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</si>
  <si>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</si>
  <si>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</si>
  <si>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</si>
  <si>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</si>
  <si>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</si>
  <si>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</si>
  <si>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</si>
  <si>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</si>
  <si>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</si>
  <si>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</si>
  <si>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</si>
  <si>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</si>
  <si>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</si>
  <si>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</si>
  <si>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</si>
  <si>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</si>
  <si>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</si>
  <si>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</si>
  <si>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</si>
  <si>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</si>
  <si>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</si>
  <si>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</si>
  <si>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</si>
  <si>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</si>
  <si>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</si>
  <si>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</si>
  <si>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</si>
  <si>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</si>
  <si>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</si>
  <si>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</si>
  <si>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</si>
  <si>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</si>
  <si>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</si>
  <si>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</si>
  <si>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</si>
  <si>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</si>
  <si>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</si>
  <si>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</si>
  <si>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</si>
  <si>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</si>
  <si>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</si>
  <si>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</si>
  <si>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</si>
  <si>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</si>
  <si>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</si>
  <si>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</si>
  <si>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</si>
  <si>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</si>
  <si>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</si>
  <si>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</si>
  <si>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</si>
  <si>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</si>
  <si>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</si>
  <si>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</si>
  <si>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</si>
  <si>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</si>
  <si>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</si>
  <si>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</si>
  <si>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</si>
  <si>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</si>
  <si>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</si>
  <si>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</si>
  <si>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</si>
  <si>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</si>
  <si>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</si>
  <si>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</si>
  <si>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</si>
  <si>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</si>
  <si>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</si>
  <si>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</si>
  <si>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</si>
  <si>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</si>
  <si>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</si>
  <si>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</si>
  <si>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</si>
  <si>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</si>
  <si>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</si>
  <si>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</si>
  <si>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</si>
  <si>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</si>
  <si>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</si>
  <si>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</si>
  <si>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</si>
  <si>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</si>
  <si>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</si>
  <si>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</si>
  <si>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</si>
  <si>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</si>
  <si>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</si>
  <si>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</si>
  <si>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</si>
  <si>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</si>
  <si>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</si>
  <si>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</si>
  <si>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</si>
  <si>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</si>
  <si>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</si>
  <si>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</si>
  <si>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</si>
  <si>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</si>
  <si>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</si>
  <si>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</si>
  <si>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</si>
  <si>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</si>
  <si>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</si>
  <si>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</si>
  <si>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</si>
  <si>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</si>
  <si>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</si>
  <si>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</si>
  <si>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</si>
  <si>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</si>
  <si>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</si>
  <si>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</si>
  <si>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</si>
  <si>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</si>
  <si>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</si>
  <si>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</si>
  <si>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</si>
  <si>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</si>
  <si>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</si>
  <si>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</si>
  <si>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</si>
  <si>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</si>
  <si>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</si>
  <si>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</si>
  <si>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</si>
  <si>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</si>
  <si>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</si>
  <si>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</si>
  <si>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</si>
  <si>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</si>
  <si>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</si>
  <si>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</si>
  <si>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</si>
  <si>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</si>
  <si>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</si>
  <si>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</si>
  <si>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</si>
  <si>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</si>
  <si>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</si>
  <si>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</si>
  <si>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</si>
  <si>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</si>
  <si>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</si>
  <si>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</si>
  <si>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</si>
  <si>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</si>
  <si>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</si>
  <si>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</si>
  <si>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</si>
  <si>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</si>
  <si>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</si>
  <si>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</si>
  <si>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</si>
  <si>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</si>
  <si>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</si>
  <si>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</si>
  <si>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</si>
  <si>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</si>
  <si>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</si>
  <si>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</si>
  <si>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</si>
  <si>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</si>
  <si>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</si>
  <si>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</si>
  <si>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</si>
  <si>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</si>
  <si>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</si>
  <si>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</si>
  <si>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</si>
  <si>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</si>
  <si>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</si>
  <si>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</si>
  <si>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</si>
  <si>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</si>
  <si>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</si>
  <si>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</si>
  <si>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</si>
  <si>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</si>
  <si>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</si>
  <si>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</si>
  <si>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</si>
  <si>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</si>
  <si>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</si>
  <si>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</si>
  <si>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</si>
  <si>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</si>
  <si>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</si>
  <si>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</si>
  <si>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</si>
  <si>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</si>
  <si>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</si>
  <si>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</si>
  <si>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</si>
  <si>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</si>
  <si>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</si>
  <si>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</si>
  <si>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</si>
  <si>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</si>
  <si>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</si>
  <si>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</si>
  <si>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</si>
  <si>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</si>
  <si>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</si>
  <si>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</si>
  <si>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</si>
  <si>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</si>
  <si>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</si>
  <si>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</si>
  <si>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</si>
  <si>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</si>
  <si>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</si>
  <si>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</si>
  <si>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</si>
  <si>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</si>
  <si>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</si>
  <si>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</si>
  <si>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</si>
  <si>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</si>
  <si>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</si>
  <si>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</si>
  <si>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</si>
  <si>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</si>
  <si>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</si>
  <si>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</si>
  <si>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</si>
  <si>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</si>
  <si>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</si>
  <si>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</si>
  <si>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</si>
  <si>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</si>
  <si>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</si>
  <si>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</si>
  <si>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</si>
  <si>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</si>
  <si>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</si>
  <si>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</si>
  <si>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</si>
  <si>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</si>
  <si>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</si>
  <si>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</si>
  <si>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</si>
  <si>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</si>
  <si>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</si>
  <si>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</si>
  <si>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</si>
  <si>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</si>
  <si>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</si>
  <si>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</si>
  <si>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</si>
  <si>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</si>
  <si>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</si>
  <si>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</si>
  <si>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</si>
  <si>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</si>
  <si>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</si>
  <si>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</si>
  <si>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</si>
  <si>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</si>
  <si>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</si>
  <si>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</si>
  <si>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</si>
  <si>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</si>
  <si>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</si>
  <si>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</si>
  <si>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</si>
  <si>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</si>
  <si>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</si>
  <si>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</si>
  <si>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</si>
  <si>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</si>
  <si>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</si>
  <si>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</si>
  <si>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</si>
  <si>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</si>
  <si>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</si>
  <si>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</si>
  <si>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</si>
  <si>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</si>
  <si>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</si>
  <si>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</si>
  <si>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</si>
  <si>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</si>
  <si>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</si>
  <si>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</si>
  <si>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</si>
  <si>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</si>
  <si>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</si>
  <si>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</si>
  <si>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</si>
  <si>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</si>
  <si>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</si>
  <si>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</si>
  <si>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</si>
  <si>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</si>
  <si>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</si>
  <si>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</si>
  <si>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</si>
  <si>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</si>
  <si>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</si>
  <si>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</si>
  <si>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</si>
  <si>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</si>
  <si>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</si>
  <si>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</si>
  <si>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</si>
  <si>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</si>
  <si>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</si>
  <si>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</si>
  <si>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</si>
  <si>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</si>
  <si>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</si>
  <si>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</si>
  <si>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</si>
  <si>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</si>
  <si>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</si>
  <si>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</si>
  <si>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</si>
  <si>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</si>
  <si>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</si>
  <si>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</si>
  <si>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</si>
  <si>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</si>
  <si>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</si>
  <si>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</si>
  <si>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</si>
  <si>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</si>
  <si>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</si>
  <si>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</si>
  <si>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</si>
  <si>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</si>
  <si>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</si>
  <si>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</si>
  <si>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</si>
  <si>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</si>
  <si>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</si>
  <si>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</si>
  <si>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</si>
  <si>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</si>
  <si>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</si>
  <si>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</si>
  <si>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</si>
  <si>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</si>
  <si>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</si>
  <si>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</si>
  <si>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</si>
  <si>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</si>
  <si>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</si>
  <si>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</si>
  <si>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</si>
  <si>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</si>
  <si>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</si>
  <si>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</si>
  <si>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</si>
  <si>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</si>
  <si>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</si>
  <si>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</si>
  <si>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</si>
  <si>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</si>
  <si>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</si>
  <si>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</si>
  <si>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</si>
  <si>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</si>
  <si>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</si>
  <si>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</si>
  <si>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</si>
  <si>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</si>
  <si>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</si>
  <si>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</si>
  <si>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</si>
  <si>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</si>
  <si>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</si>
  <si>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</si>
  <si>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</si>
  <si>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</si>
  <si>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</si>
  <si>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</si>
  <si>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</si>
  <si>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</si>
  <si>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</si>
  <si>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</si>
  <si>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</si>
  <si>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</si>
  <si>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</si>
  <si>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</si>
  <si>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</si>
  <si>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</si>
  <si>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</si>
  <si>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</si>
  <si>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</si>
  <si>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</si>
  <si>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</si>
  <si>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</si>
  <si>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</si>
  <si>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</si>
  <si>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</si>
  <si>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</si>
  <si>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</si>
  <si>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</si>
  <si>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</si>
  <si>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</si>
  <si>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</si>
  <si>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</si>
  <si>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</si>
  <si>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</si>
  <si>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</si>
  <si>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</si>
  <si>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</si>
  <si>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</si>
  <si>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</si>
  <si>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</si>
  <si>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</si>
  <si>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</si>
  <si>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</si>
  <si>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</si>
  <si>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</si>
  <si>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</si>
  <si>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</si>
  <si>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</si>
  <si>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</si>
  <si>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</si>
  <si>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</si>
  <si>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</si>
  <si>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</si>
  <si>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</si>
  <si>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</si>
  <si>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</si>
  <si>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</si>
  <si>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</si>
  <si>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</si>
  <si>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</si>
  <si>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</si>
  <si>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</si>
  <si>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</si>
  <si>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</si>
  <si>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</si>
  <si>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</si>
  <si>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</si>
  <si>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</si>
  <si>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</si>
  <si>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</si>
  <si>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</si>
  <si>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</si>
  <si>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</si>
  <si>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</si>
  <si>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</si>
  <si>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</si>
  <si>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</si>
  <si>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</si>
  <si>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</si>
  <si>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</si>
  <si>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</si>
  <si>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</si>
  <si>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</si>
  <si>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</si>
  <si>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</si>
  <si>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</si>
  <si>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</si>
  <si>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</si>
  <si>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</si>
  <si>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</si>
  <si>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</si>
  <si>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</si>
  <si>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</si>
  <si>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</si>
  <si>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</si>
  <si>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</si>
  <si>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</si>
  <si>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</si>
  <si>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</si>
  <si>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</si>
  <si>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</si>
  <si>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</si>
  <si>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</si>
  <si>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</si>
  <si>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</si>
  <si>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</si>
  <si>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</si>
  <si>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</si>
  <si>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</si>
  <si>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</si>
  <si>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</si>
  <si>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</si>
  <si>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</si>
  <si>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</si>
  <si>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</si>
  <si>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</si>
  <si>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</si>
  <si>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</si>
  <si>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</si>
  <si>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</si>
  <si>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</si>
  <si>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</si>
  <si>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</si>
  <si>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</si>
  <si>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</si>
  <si>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</si>
  <si>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</si>
  <si>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</si>
  <si>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</si>
  <si>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</si>
  <si>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</si>
  <si>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</si>
  <si>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</si>
  <si>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</si>
  <si>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</si>
  <si>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</si>
  <si>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</si>
  <si>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</si>
  <si>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</si>
  <si>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</si>
  <si>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</si>
  <si>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</si>
  <si>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</si>
  <si>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</si>
  <si>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</si>
  <si>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</si>
  <si>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</si>
  <si>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</si>
  <si>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</si>
  <si>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</si>
  <si>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</si>
  <si>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</si>
  <si>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</si>
  <si>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</si>
  <si>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</si>
  <si>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</si>
  <si>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</si>
  <si>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</si>
  <si>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</si>
  <si>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</si>
  <si>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</si>
  <si>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</si>
  <si>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</si>
  <si>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</si>
  <si>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</si>
  <si>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</si>
  <si>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</si>
  <si>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</si>
  <si>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</si>
  <si>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</si>
  <si>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</si>
  <si>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</si>
  <si>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</si>
  <si>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</si>
  <si>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</si>
  <si>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</si>
  <si>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</si>
  <si>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</si>
  <si>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</si>
  <si>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</si>
  <si>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</si>
  <si>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</si>
  <si>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</si>
  <si>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</si>
  <si>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</si>
  <si>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</si>
  <si>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</si>
  <si>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</si>
  <si>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</si>
  <si>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</si>
  <si>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</si>
  <si>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</si>
  <si>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</si>
  <si>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</si>
  <si>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</si>
  <si>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</si>
  <si>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</si>
  <si>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</si>
  <si>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</si>
  <si>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</si>
  <si>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</si>
  <si>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</si>
  <si>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</si>
  <si>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</si>
  <si>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</si>
  <si>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</si>
  <si>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</si>
  <si>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</si>
  <si>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</si>
  <si>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</si>
  <si>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</si>
  <si>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</si>
  <si>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</si>
  <si>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</si>
  <si>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</si>
  <si>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</si>
  <si>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</si>
  <si>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</si>
  <si>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</si>
  <si>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</si>
  <si>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</si>
  <si>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</si>
  <si>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</si>
  <si>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</si>
  <si>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</si>
  <si>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</si>
  <si>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</si>
  <si>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</si>
  <si>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</si>
  <si>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</si>
  <si>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</si>
  <si>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</si>
  <si>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</si>
  <si>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</si>
  <si>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</si>
  <si>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</si>
  <si>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</si>
  <si>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</si>
  <si>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</si>
  <si>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</si>
  <si>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</si>
  <si>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</si>
  <si>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</si>
  <si>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</si>
  <si>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</si>
  <si>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</si>
  <si>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</si>
  <si>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</si>
  <si>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</si>
  <si>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</si>
  <si>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</si>
  <si>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</si>
  <si>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</si>
  <si>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</si>
  <si>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</si>
  <si>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</si>
  <si>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</si>
  <si>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</si>
  <si>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</si>
  <si>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</si>
  <si>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</si>
  <si>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</si>
  <si>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</si>
  <si>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</si>
  <si>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</si>
  <si>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</si>
  <si>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</si>
  <si>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</si>
  <si>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</si>
  <si>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</si>
  <si>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</si>
  <si>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</si>
  <si>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</si>
  <si>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</si>
  <si>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</si>
  <si>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</si>
  <si>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</si>
  <si>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</si>
  <si>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</si>
  <si>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</si>
  <si>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</si>
  <si>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</si>
  <si>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</si>
  <si>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</si>
  <si>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</si>
  <si>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</si>
  <si>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</si>
  <si>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</si>
  <si>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</si>
  <si>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</si>
  <si>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</si>
  <si>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</si>
  <si>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</si>
  <si>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</si>
  <si>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</si>
  <si>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</si>
  <si>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</si>
  <si>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</si>
  <si>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</si>
  <si>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</si>
  <si>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</si>
  <si>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</si>
  <si>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</si>
  <si>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</si>
  <si>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</si>
  <si>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</si>
  <si>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</si>
  <si>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</si>
  <si>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</si>
  <si>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</si>
  <si>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</si>
  <si>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</si>
  <si>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</si>
  <si>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</si>
  <si>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</si>
  <si>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</si>
  <si>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</si>
  <si>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</si>
  <si>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</si>
  <si>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</si>
  <si>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</si>
  <si>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</si>
  <si>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</si>
  <si>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</si>
  <si>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</si>
  <si>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</si>
  <si>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</si>
  <si>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</si>
  <si>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</si>
  <si>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</si>
  <si>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</si>
  <si>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</si>
  <si>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</si>
  <si>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</si>
  <si>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</si>
  <si>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</si>
  <si>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</si>
  <si>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</si>
  <si>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</si>
  <si>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</si>
  <si>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</si>
  <si>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</si>
  <si>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</si>
  <si>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</si>
  <si>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</si>
  <si>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</si>
  <si>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</si>
  <si>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</si>
  <si>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</si>
  <si>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</si>
  <si>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</si>
  <si>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</si>
  <si>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</si>
  <si>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</si>
  <si>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</si>
  <si>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</si>
  <si>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</si>
  <si>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</si>
  <si>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</si>
  <si>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</si>
  <si>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</si>
  <si>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</si>
  <si>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</si>
  <si>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</si>
  <si>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</si>
  <si>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</si>
  <si>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</si>
  <si>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</si>
  <si>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</si>
  <si>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</si>
  <si>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</si>
  <si>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</si>
  <si>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</si>
  <si>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</si>
  <si>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</si>
  <si>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</si>
  <si>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</si>
  <si>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</si>
  <si>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</si>
  <si>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</si>
  <si>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</si>
  <si>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</si>
  <si>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</si>
  <si>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</si>
  <si>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</si>
  <si>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</si>
  <si>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</si>
  <si>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</si>
  <si>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</si>
  <si>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</si>
  <si>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</si>
  <si>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</si>
  <si>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</si>
  <si>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</si>
  <si>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</si>
  <si>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</si>
  <si>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</si>
  <si>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</si>
  <si>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</si>
  <si>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</si>
  <si>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</si>
  <si>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</si>
  <si>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</si>
  <si>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</si>
  <si>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</si>
  <si>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</si>
  <si>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</si>
  <si>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</si>
  <si>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</si>
  <si>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</si>
  <si>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</si>
  <si>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</si>
  <si>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</si>
  <si>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</si>
  <si>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</si>
  <si>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</si>
  <si>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</si>
  <si>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</si>
  <si>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</si>
  <si>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</si>
  <si>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</si>
  <si>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</si>
  <si>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</si>
  <si>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</si>
  <si>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</si>
  <si>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</si>
  <si>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</si>
  <si>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</si>
  <si>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</si>
  <si>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</si>
  <si>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</si>
  <si>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</si>
  <si>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</si>
  <si>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</si>
  <si>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</si>
  <si>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</si>
  <si>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</si>
  <si>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</si>
  <si>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</si>
  <si>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</si>
  <si>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</si>
  <si>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</si>
  <si>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</si>
  <si>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</si>
  <si>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</si>
  <si>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</si>
  <si>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</si>
  <si>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</si>
  <si>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</si>
  <si>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</si>
  <si>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</si>
  <si>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</si>
  <si>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</si>
  <si>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</si>
  <si>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</si>
  <si>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</si>
  <si>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</si>
  <si>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</si>
  <si>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</si>
  <si>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</si>
  <si>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</si>
  <si>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</si>
  <si>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</si>
  <si>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</si>
  <si>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</si>
  <si>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</si>
  <si>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</si>
  <si>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</si>
  <si>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</si>
  <si>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</si>
  <si>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</si>
  <si>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</si>
  <si>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</si>
  <si>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</si>
  <si>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</si>
  <si>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</si>
  <si>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</si>
  <si>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</si>
  <si>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</si>
  <si>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</si>
  <si>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</si>
  <si>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</si>
  <si>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</si>
  <si>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</si>
  <si>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</si>
  <si>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</si>
  <si>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</si>
  <si>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</si>
  <si>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</si>
  <si>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</si>
  <si>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</si>
  <si>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</si>
  <si>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</si>
  <si>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</si>
  <si>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</si>
  <si>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</si>
  <si>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</si>
  <si>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</si>
  <si>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</si>
  <si>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</si>
  <si>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</si>
  <si>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</si>
  <si>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</si>
  <si>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</si>
  <si>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</si>
  <si>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</si>
  <si>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</si>
  <si>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</si>
  <si>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</si>
  <si>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</si>
  <si>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</si>
  <si>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</si>
  <si>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</si>
  <si>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</si>
  <si>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</si>
  <si>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</si>
  <si>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</si>
  <si>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</si>
  <si>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</si>
  <si>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</si>
  <si>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</si>
  <si>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</si>
  <si>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</si>
  <si>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</si>
  <si>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</si>
  <si>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</si>
  <si>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</si>
  <si>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</si>
  <si>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</si>
  <si>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</si>
  <si>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</si>
  <si>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</si>
  <si>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</si>
  <si>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</si>
  <si>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</si>
  <si>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</si>
  <si>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</si>
  <si>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</si>
  <si>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</si>
  <si>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</si>
  <si>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</si>
  <si>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</si>
  <si>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</si>
  <si>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</si>
  <si>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</si>
  <si>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</si>
  <si>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</si>
  <si>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</si>
  <si>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</si>
  <si>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</si>
  <si>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</si>
  <si>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</si>
  <si>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</si>
  <si>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</si>
  <si>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</si>
  <si>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</si>
  <si>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</si>
  <si>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</si>
  <si>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</si>
  <si>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</si>
  <si>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</si>
  <si>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</si>
  <si>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</si>
  <si>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</si>
  <si>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</si>
  <si>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</si>
  <si>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</si>
  <si>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</si>
  <si>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</si>
  <si>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</si>
  <si>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</si>
  <si>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</si>
  <si>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</si>
  <si>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</si>
  <si>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</si>
  <si>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</si>
  <si>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</si>
  <si>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</si>
  <si>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</si>
  <si>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</si>
  <si>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</si>
  <si>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</si>
  <si>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</si>
  <si>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</si>
  <si>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</si>
  <si>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</si>
  <si>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</si>
  <si>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</si>
  <si>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</si>
  <si>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</si>
  <si>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</si>
  <si>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</si>
  <si>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</si>
  <si>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</si>
  <si>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</si>
  <si>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</si>
  <si>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</si>
  <si>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</si>
  <si>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</si>
  <si>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</si>
  <si>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</si>
  <si>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</si>
  <si>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</si>
  <si>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</si>
  <si>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</si>
  <si>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</si>
  <si>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</si>
  <si>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</si>
  <si>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</si>
  <si>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</si>
  <si>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</si>
  <si>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</si>
  <si>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</si>
  <si>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</si>
  <si>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</si>
  <si>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</si>
  <si>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</si>
  <si>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</si>
  <si>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</si>
  <si>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</si>
  <si>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</si>
  <si>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</si>
  <si>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</si>
  <si>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</si>
  <si>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</si>
  <si>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</si>
  <si>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</si>
  <si>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</si>
  <si>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</si>
  <si>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</si>
  <si>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</si>
  <si>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</si>
  <si>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</si>
  <si>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</si>
  <si>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</si>
  <si>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</si>
  <si>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</si>
  <si>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</si>
  <si>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</si>
  <si>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</si>
  <si>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</si>
  <si>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</si>
  <si>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</si>
  <si>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</si>
  <si>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</si>
  <si>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</si>
  <si>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</si>
  <si>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</si>
  <si>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</si>
  <si>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</si>
  <si>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</si>
  <si>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</si>
  <si>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</si>
  <si>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</si>
  <si>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</si>
  <si>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</si>
  <si>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</si>
  <si>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</si>
  <si>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</si>
  <si>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</si>
  <si>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</si>
  <si>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</si>
  <si>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</si>
  <si>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</si>
  <si>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</si>
  <si>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</si>
  <si>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</si>
  <si>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</si>
  <si>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</si>
  <si>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</si>
  <si>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</si>
  <si>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</si>
  <si>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</si>
  <si>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</si>
  <si>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</si>
  <si>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</si>
  <si>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</si>
  <si>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</si>
  <si>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</si>
  <si>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</si>
  <si>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</si>
  <si>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</si>
  <si>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</si>
  <si>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</si>
  <si>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</si>
  <si>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</si>
  <si>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</si>
  <si>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</si>
  <si>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</si>
  <si>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</si>
  <si>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</si>
  <si>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</si>
  <si>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</si>
  <si>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</si>
  <si>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</si>
  <si>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</si>
  <si>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</si>
  <si>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</si>
  <si>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</si>
  <si>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</si>
  <si>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</si>
  <si>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</si>
  <si>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</si>
  <si>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</si>
  <si>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</si>
  <si>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</si>
  <si>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</si>
  <si>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</si>
  <si>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</si>
  <si>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</si>
  <si>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</si>
  <si>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</si>
  <si>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</si>
  <si>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</si>
  <si>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</si>
  <si>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</si>
  <si>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</si>
  <si>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</si>
  <si>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</si>
  <si>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</si>
  <si>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</si>
  <si>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</si>
  <si>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</si>
  <si>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</si>
  <si>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</si>
  <si>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</si>
  <si>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</si>
  <si>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</si>
  <si>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</si>
  <si>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</si>
  <si>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</si>
  <si>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</si>
  <si>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</si>
  <si>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</si>
  <si>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</si>
  <si>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</si>
  <si>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</si>
  <si>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</si>
  <si>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</si>
  <si>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</si>
  <si>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</si>
  <si>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</si>
  <si>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</si>
  <si>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</si>
  <si>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</si>
  <si>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</si>
  <si>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</si>
  <si>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</si>
  <si>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</si>
  <si>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</si>
  <si>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</si>
  <si>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</si>
  <si>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</si>
  <si>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</si>
  <si>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</si>
  <si>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</si>
  <si>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</si>
  <si>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</si>
  <si>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</si>
  <si>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</si>
  <si>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</si>
  <si>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</si>
  <si>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</si>
  <si>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</si>
  <si>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</si>
  <si>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</si>
  <si>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</si>
  <si>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</si>
  <si>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</si>
  <si>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</si>
  <si>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</si>
  <si>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</si>
  <si>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</si>
  <si>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</si>
  <si>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</si>
  <si>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</si>
  <si>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</si>
  <si>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</si>
  <si>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</si>
  <si>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</si>
  <si>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</si>
  <si>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</si>
  <si>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</si>
  <si>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</si>
  <si>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</si>
  <si>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</si>
  <si>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</si>
  <si>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</si>
  <si>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</si>
  <si>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</si>
  <si>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</si>
  <si>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</si>
  <si>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</si>
  <si>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</si>
  <si>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</si>
  <si>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</si>
  <si>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</si>
  <si>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</si>
  <si>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</si>
  <si>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</si>
  <si>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</si>
  <si>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</si>
  <si>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</si>
  <si>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</si>
  <si>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</si>
  <si>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</si>
  <si>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</si>
  <si>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</si>
  <si>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</si>
  <si>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</si>
  <si>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</si>
  <si>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</si>
  <si>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</si>
  <si>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</si>
  <si>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</si>
  <si>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</si>
  <si>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</si>
  <si>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</si>
  <si>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</si>
  <si>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</si>
  <si>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</si>
  <si>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</si>
  <si>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</si>
  <si>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</si>
  <si>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</si>
  <si>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</si>
  <si>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</si>
  <si>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</si>
  <si>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</si>
  <si>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</si>
  <si>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</si>
  <si>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</si>
  <si>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</si>
  <si>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</si>
  <si>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</si>
  <si>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</si>
  <si>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</si>
  <si>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</si>
  <si>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</si>
  <si>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</si>
  <si>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</si>
  <si>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</si>
  <si>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</si>
  <si>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</si>
  <si>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</si>
  <si>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</si>
  <si>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</si>
  <si>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</si>
  <si>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</si>
  <si>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</si>
  <si>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</si>
  <si>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</si>
  <si>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</si>
  <si>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</si>
  <si>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</si>
  <si>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</si>
  <si>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</si>
  <si>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</si>
  <si>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</si>
  <si>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</si>
  <si>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</si>
  <si>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</si>
  <si>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</si>
  <si>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</si>
  <si>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</si>
  <si>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</si>
  <si>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</si>
  <si>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</si>
  <si>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</si>
  <si>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</si>
  <si>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</si>
  <si>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</si>
  <si>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</si>
  <si>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</si>
  <si>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</si>
  <si>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</si>
  <si>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</si>
  <si>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</si>
  <si>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</si>
  <si>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</si>
  <si>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</si>
  <si>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</si>
  <si>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</si>
  <si>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</si>
  <si>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</si>
  <si>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</si>
  <si>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</si>
  <si>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</si>
  <si>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</si>
  <si>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</si>
  <si>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</si>
  <si>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</si>
  <si>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</si>
  <si>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</si>
  <si>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</si>
  <si>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</si>
  <si>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</si>
  <si>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</si>
  <si>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</si>
  <si>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</si>
  <si>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</si>
  <si>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</si>
  <si>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</si>
  <si>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</si>
  <si>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</si>
  <si>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</si>
  <si>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</si>
  <si>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</si>
  <si>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</si>
  <si>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</si>
  <si>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</si>
  <si>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</si>
  <si>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</si>
  <si>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</si>
  <si>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</si>
  <si>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</si>
  <si>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</si>
  <si>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</si>
  <si>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</si>
  <si>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</si>
  <si>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</si>
  <si>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</si>
  <si>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</si>
  <si>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</si>
  <si>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</si>
  <si>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</si>
  <si>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</si>
  <si>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</si>
  <si>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</si>
  <si>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</si>
  <si>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</si>
  <si>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</si>
  <si>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</si>
  <si>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</si>
  <si>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</si>
  <si>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</si>
  <si>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</si>
  <si>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</si>
  <si>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</si>
  <si>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</si>
  <si>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</si>
  <si>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</si>
  <si>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</si>
  <si>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</si>
  <si>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</si>
  <si>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</si>
  <si>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</si>
  <si>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</si>
  <si>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</si>
  <si>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</si>
  <si>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</si>
  <si>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</si>
  <si>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</si>
  <si>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</si>
  <si>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</si>
  <si>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</si>
  <si>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</si>
  <si>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</si>
  <si>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</si>
  <si>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</si>
  <si>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</si>
  <si>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</si>
  <si>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</si>
  <si>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</si>
  <si>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</si>
  <si>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</si>
  <si>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</si>
  <si>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</si>
  <si>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</si>
  <si>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</si>
  <si>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</si>
  <si>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</si>
  <si>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</si>
  <si>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</si>
  <si>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</si>
  <si>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</si>
  <si>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</si>
  <si>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</si>
  <si>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</si>
  <si>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</si>
  <si>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</si>
  <si>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</si>
  <si>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</si>
  <si>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</si>
  <si>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</si>
  <si>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</si>
  <si>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</si>
  <si>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</si>
  <si>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</si>
  <si>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</si>
  <si>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</si>
  <si>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</si>
  <si>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</si>
  <si>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</si>
  <si>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</si>
  <si>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</si>
  <si>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</si>
  <si>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</si>
  <si>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</si>
  <si>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</si>
  <si>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</si>
  <si>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</si>
  <si>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</si>
  <si>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</si>
  <si>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</si>
  <si>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</si>
  <si>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</si>
  <si>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</si>
  <si>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</si>
  <si>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</si>
  <si>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</si>
  <si>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</si>
  <si>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</si>
  <si>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</si>
  <si>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</si>
  <si>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</si>
  <si>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</si>
  <si>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</si>
  <si>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</si>
  <si>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</si>
  <si>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</si>
  <si>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</si>
  <si>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</si>
  <si>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</si>
  <si>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</si>
  <si>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</si>
  <si>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</si>
  <si>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</si>
  <si>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</si>
  <si>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</si>
  <si>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</si>
  <si>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</si>
  <si>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</si>
  <si>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</si>
  <si>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</si>
  <si>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</si>
  <si>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</si>
  <si>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</si>
  <si>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</si>
  <si>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</si>
  <si>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</si>
  <si>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</si>
  <si>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</si>
  <si>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</si>
  <si>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</si>
  <si>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</si>
  <si>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</si>
  <si>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</si>
  <si>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</si>
  <si>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</si>
  <si>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</si>
  <si>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</si>
  <si>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</si>
  <si>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</si>
  <si>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</si>
  <si>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</si>
  <si>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</si>
  <si>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</si>
  <si>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</si>
  <si>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</si>
  <si>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</si>
  <si>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</si>
  <si>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</si>
  <si>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</si>
  <si>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</si>
  <si>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</si>
  <si>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</si>
  <si>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</si>
  <si>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</si>
  <si>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</si>
  <si>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</si>
  <si>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</si>
  <si>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</si>
  <si>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</si>
  <si>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</si>
  <si>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</si>
  <si>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</si>
  <si>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</si>
  <si>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</si>
  <si>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</si>
  <si>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</si>
  <si>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</si>
  <si>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</si>
  <si>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</si>
  <si>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</si>
  <si>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</si>
  <si>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</si>
  <si>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</si>
  <si>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</si>
  <si>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</si>
  <si>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</si>
  <si>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</si>
  <si>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</si>
  <si>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</si>
  <si>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</si>
  <si>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</si>
  <si>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</si>
  <si>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</si>
  <si>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</si>
  <si>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</si>
  <si>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</si>
  <si>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</si>
  <si>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</si>
  <si>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</si>
  <si>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</si>
  <si>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</si>
  <si>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</si>
  <si>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</si>
  <si>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</si>
  <si>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</si>
  <si>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</si>
  <si>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</si>
  <si>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</si>
  <si>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</si>
  <si>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</si>
  <si>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</si>
  <si>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</si>
  <si>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</si>
  <si>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</si>
  <si>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</si>
  <si>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</si>
  <si>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</si>
  <si>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</si>
  <si>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</si>
  <si>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</si>
  <si>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</si>
  <si>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</si>
  <si>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</si>
  <si>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</si>
  <si>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</si>
  <si>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</si>
  <si>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</si>
  <si>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</si>
  <si>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</si>
  <si>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</si>
  <si>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</si>
  <si>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</si>
  <si>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</si>
  <si>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</si>
  <si>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</si>
  <si>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</si>
  <si>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</si>
  <si>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</si>
  <si>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</si>
  <si>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</si>
  <si>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</si>
  <si>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</si>
  <si>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</si>
  <si>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</si>
  <si>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</si>
  <si>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</si>
  <si>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</si>
  <si>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</si>
  <si>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</si>
  <si>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</si>
  <si>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</si>
  <si>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</si>
  <si>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</si>
  <si>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</si>
  <si>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</si>
  <si>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</si>
  <si>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</si>
  <si>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</si>
  <si>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</si>
  <si>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</si>
  <si>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</si>
  <si>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</si>
  <si>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</si>
  <si>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</si>
  <si>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</si>
  <si>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</si>
  <si>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</si>
  <si>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</si>
  <si>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</si>
  <si>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</si>
  <si>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</si>
  <si>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</si>
  <si>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</si>
  <si>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</si>
  <si>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</si>
  <si>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</si>
  <si>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</si>
  <si>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</si>
  <si>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</si>
  <si>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</si>
  <si>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</si>
  <si>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</si>
  <si>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</si>
  <si>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</si>
  <si>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</si>
  <si>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</si>
  <si>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</si>
  <si>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</si>
  <si>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</si>
  <si>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</si>
  <si>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</si>
  <si>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</si>
  <si>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</si>
  <si>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</si>
  <si>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</si>
  <si>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</si>
  <si>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</si>
  <si>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</si>
  <si>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</si>
  <si>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</si>
  <si>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</si>
  <si>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</si>
  <si>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</si>
  <si>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</si>
  <si>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</si>
  <si>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</si>
  <si>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</si>
  <si>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</si>
  <si>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</si>
  <si>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</si>
  <si>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</si>
  <si>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</si>
  <si>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</si>
  <si>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</si>
  <si>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</si>
  <si>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</si>
  <si>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</si>
  <si>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</si>
  <si>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</si>
  <si>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</si>
  <si>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</si>
  <si>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</si>
  <si>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</si>
  <si>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</si>
  <si>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</si>
  <si>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</si>
  <si>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</si>
  <si>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</si>
  <si>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</si>
  <si>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</si>
  <si>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</si>
  <si>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</si>
  <si>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</si>
  <si>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</si>
  <si>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</si>
  <si>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</si>
  <si>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</si>
  <si>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</si>
  <si>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</si>
  <si>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</si>
  <si>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</si>
  <si>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</si>
  <si>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</si>
  <si>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</si>
  <si>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</si>
  <si>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</si>
  <si>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</si>
  <si>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</si>
  <si>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</si>
  <si>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</si>
  <si>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</si>
  <si>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</si>
  <si>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</si>
  <si>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</si>
  <si>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</si>
  <si>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</si>
  <si>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</si>
  <si>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</si>
  <si>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</si>
  <si>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</si>
  <si>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</si>
  <si>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</si>
  <si>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</si>
  <si>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</si>
  <si>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</si>
  <si>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</si>
  <si>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</si>
  <si>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</si>
  <si>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</si>
  <si>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</si>
  <si>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</si>
  <si>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</si>
  <si>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</si>
  <si>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</si>
  <si>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</si>
  <si>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</si>
  <si>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</si>
  <si>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</si>
  <si>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</si>
  <si>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</si>
  <si>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</si>
  <si>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</si>
  <si>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</si>
  <si>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</si>
  <si>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</si>
  <si>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</si>
  <si>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</si>
  <si>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</si>
  <si>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</si>
  <si>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</si>
  <si>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</si>
  <si>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</si>
  <si>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</si>
  <si>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</si>
  <si>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</si>
  <si>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</si>
  <si>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</si>
  <si>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</si>
  <si>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</si>
  <si>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</si>
  <si>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</si>
  <si>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</si>
  <si>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</si>
  <si>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</si>
  <si>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</si>
  <si>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</si>
  <si>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</si>
  <si>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</si>
  <si>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</si>
  <si>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</si>
  <si>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</si>
  <si>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</si>
  <si>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</si>
  <si>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</si>
  <si>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</si>
  <si>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</si>
  <si>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</si>
  <si>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</si>
  <si>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</si>
  <si>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</si>
  <si>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</si>
  <si>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</si>
  <si>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</si>
  <si>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</si>
  <si>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</si>
  <si>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</si>
  <si>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</si>
  <si>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</si>
  <si>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</si>
  <si>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</si>
  <si>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</si>
  <si>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</si>
  <si>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</si>
  <si>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</si>
  <si>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</si>
  <si>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</si>
  <si>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</si>
  <si>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</si>
  <si>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</si>
  <si>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</si>
  <si>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</si>
  <si>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</si>
  <si>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</si>
  <si>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</si>
  <si>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</si>
  <si>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</si>
  <si>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</si>
  <si>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</si>
  <si>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</si>
  <si>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</si>
  <si>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</si>
  <si>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</si>
  <si>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</si>
  <si>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</si>
  <si>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</si>
  <si>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</si>
  <si>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</si>
  <si>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</si>
  <si>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</si>
  <si>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</si>
  <si>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</si>
  <si>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</si>
  <si>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</si>
  <si>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</si>
  <si>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</si>
  <si>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</si>
  <si>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</si>
  <si>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</si>
  <si>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</si>
  <si>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</si>
  <si>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</si>
  <si>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</si>
  <si>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</si>
  <si>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</si>
  <si>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</si>
  <si>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</si>
  <si>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</si>
  <si>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</si>
  <si>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</si>
  <si>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</si>
  <si>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</si>
  <si>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</si>
  <si>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</si>
  <si>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</si>
  <si>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</si>
  <si>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</si>
  <si>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</si>
  <si>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</si>
  <si>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</si>
  <si>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</si>
  <si>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</si>
  <si>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</si>
  <si>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</si>
  <si>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</si>
  <si>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</si>
  <si>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</si>
  <si>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</si>
  <si>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</si>
  <si>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</si>
  <si>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</si>
  <si>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</si>
  <si>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</si>
  <si>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</si>
  <si>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</si>
  <si>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</si>
  <si>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</si>
  <si>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</si>
  <si>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</si>
  <si>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</si>
  <si>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</si>
  <si>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</si>
  <si>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</si>
  <si>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</si>
  <si>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</si>
  <si>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</si>
  <si>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</si>
  <si>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</si>
  <si>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</si>
  <si>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</si>
  <si>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</si>
  <si>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</si>
  <si>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</si>
  <si>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</si>
  <si>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</si>
  <si>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</si>
  <si>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</si>
  <si>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</si>
  <si>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</si>
  <si>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</si>
  <si>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</si>
  <si>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</si>
  <si>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</si>
  <si>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</si>
  <si>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</si>
  <si>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</si>
  <si>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</si>
  <si>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</si>
  <si>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</si>
  <si>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</si>
  <si>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</si>
  <si>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</si>
  <si>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</si>
  <si>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</si>
  <si>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</si>
  <si>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</si>
  <si>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</si>
  <si>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</si>
  <si>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</si>
  <si>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</si>
  <si>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</si>
  <si>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</si>
  <si>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</si>
  <si>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</si>
  <si>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</si>
  <si>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</si>
  <si>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</si>
  <si>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</si>
  <si>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</si>
  <si>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</si>
  <si>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</si>
  <si>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</si>
  <si>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</si>
  <si>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</si>
  <si>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</si>
  <si>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</si>
  <si>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</si>
  <si>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</si>
  <si>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</si>
  <si>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</si>
  <si>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</si>
  <si>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</si>
  <si>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</si>
  <si>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</si>
  <si>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</si>
  <si>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</si>
  <si>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</si>
  <si>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</si>
  <si>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</si>
  <si>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</si>
  <si>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</si>
  <si>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</si>
  <si>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</si>
  <si>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</si>
  <si>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</si>
  <si>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</si>
  <si>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</si>
  <si>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</si>
  <si>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</si>
  <si>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</si>
  <si>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</si>
  <si>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</si>
  <si>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</si>
  <si>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</si>
  <si>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</si>
  <si>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</si>
  <si>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</si>
  <si>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</si>
  <si>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</si>
  <si>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</si>
  <si>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</si>
  <si>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</si>
  <si>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</si>
  <si>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</si>
  <si>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</si>
  <si>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</si>
  <si>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</si>
  <si>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</si>
  <si>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</si>
  <si>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</si>
  <si>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</si>
  <si>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</si>
  <si>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</si>
  <si>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</si>
  <si>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</si>
  <si>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</si>
  <si>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</si>
  <si>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</si>
  <si>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</si>
  <si>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</si>
  <si>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</si>
  <si>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</si>
  <si>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</si>
  <si>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</si>
  <si>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</si>
  <si>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</si>
  <si>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</si>
  <si>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</si>
  <si>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</si>
  <si>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</si>
  <si>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</si>
  <si>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</si>
  <si>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</si>
  <si>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</si>
  <si>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</si>
  <si>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</si>
  <si>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</si>
  <si>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</si>
  <si>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</si>
  <si>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</si>
  <si>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</si>
  <si>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</si>
  <si>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</si>
  <si>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</si>
  <si>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</si>
  <si>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</si>
  <si>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</si>
  <si>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</si>
  <si>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</si>
  <si>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</si>
  <si>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</si>
  <si>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</si>
  <si>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</si>
  <si>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</si>
  <si>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</si>
  <si>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</si>
  <si>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</si>
  <si>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</si>
  <si>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</si>
  <si>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</si>
  <si>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</si>
  <si>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</si>
  <si>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</si>
  <si>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</si>
  <si>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</si>
  <si>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</si>
  <si>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</si>
  <si>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</si>
  <si>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</si>
  <si>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</si>
  <si>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</si>
  <si>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</si>
  <si>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</si>
  <si>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</si>
  <si>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</si>
  <si>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</si>
  <si>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</si>
  <si>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</si>
  <si>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</si>
  <si>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</si>
  <si>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</si>
  <si>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</si>
  <si>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</si>
  <si>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</si>
  <si>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</si>
  <si>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</si>
  <si>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</si>
  <si>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</si>
  <si>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</si>
  <si>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</si>
  <si>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</si>
  <si>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</si>
  <si>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</si>
  <si>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</si>
  <si>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</si>
  <si>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</si>
  <si>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</si>
  <si>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</si>
  <si>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</si>
  <si>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</si>
  <si>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</si>
  <si>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</si>
  <si>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</si>
  <si>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</si>
  <si>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</si>
  <si>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</si>
  <si>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</si>
  <si>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</si>
  <si>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</si>
  <si>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</si>
  <si>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</si>
  <si>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</si>
  <si>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</si>
  <si>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</si>
  <si>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</si>
  <si>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</si>
  <si>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</si>
  <si>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</si>
  <si>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</si>
  <si>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</si>
  <si>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</si>
  <si>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</si>
  <si>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</si>
  <si>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</si>
  <si>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</si>
  <si>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</si>
  <si>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</si>
  <si>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</si>
  <si>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</si>
  <si>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</si>
  <si>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</si>
  <si>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</si>
  <si>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</si>
  <si>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</si>
  <si>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</si>
  <si>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</si>
  <si>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</si>
  <si>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</si>
  <si>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</si>
  <si>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</si>
  <si>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</si>
  <si>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</si>
  <si>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</si>
  <si>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</si>
  <si>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</si>
  <si>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</si>
  <si>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</si>
  <si>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</si>
  <si>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</si>
  <si>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</si>
  <si>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</si>
  <si>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</si>
  <si>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</si>
  <si>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</si>
  <si>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</si>
  <si>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</si>
  <si>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</si>
  <si>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</si>
  <si>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</si>
  <si>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</si>
  <si>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</si>
  <si>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</si>
  <si>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</si>
  <si>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</si>
  <si>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</si>
  <si>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</si>
  <si>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</si>
  <si>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</si>
  <si>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</si>
  <si>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</si>
  <si>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</si>
  <si>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</si>
  <si>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</si>
  <si>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</si>
  <si>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</si>
  <si>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</si>
  <si>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</si>
  <si>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</si>
  <si>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</si>
  <si>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</si>
  <si>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</si>
  <si>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</si>
  <si>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</si>
  <si>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</si>
  <si>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</si>
  <si>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</si>
  <si>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</si>
  <si>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</si>
  <si>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</si>
  <si>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</si>
  <si>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</si>
  <si>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</si>
  <si>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</si>
  <si>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</si>
  <si>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</si>
  <si>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</si>
  <si>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</si>
  <si>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</si>
  <si>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</si>
  <si>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</si>
  <si>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</si>
  <si>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</si>
  <si>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</si>
  <si>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</si>
  <si>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</si>
  <si>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</si>
  <si>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</si>
  <si>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</si>
  <si>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</si>
  <si>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</si>
  <si>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</si>
  <si>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</si>
  <si>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</si>
  <si>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</si>
  <si>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</si>
  <si>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</si>
  <si>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</si>
  <si>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</si>
  <si>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</si>
  <si>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</si>
  <si>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</si>
  <si>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</si>
  <si>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</si>
  <si>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</si>
  <si>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</si>
  <si>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</si>
  <si>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</si>
  <si>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</si>
  <si>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</si>
  <si>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</si>
  <si>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</si>
  <si>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</si>
  <si>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</si>
  <si>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</si>
  <si>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</si>
  <si>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</si>
  <si>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</si>
  <si>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</si>
  <si>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</si>
  <si>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</si>
  <si>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</si>
  <si>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</si>
  <si>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</si>
  <si>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</si>
  <si>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</si>
  <si>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</si>
  <si>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</si>
  <si>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</si>
  <si>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</si>
  <si>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</si>
  <si>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</si>
  <si>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</si>
  <si>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</si>
  <si>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</si>
  <si>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</si>
  <si>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</si>
  <si>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</si>
  <si>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</si>
  <si>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</si>
  <si>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</si>
  <si>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</si>
  <si>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</si>
  <si>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</si>
  <si>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</si>
  <si>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</si>
  <si>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</si>
  <si>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</si>
  <si>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</si>
  <si>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</si>
  <si>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</si>
  <si>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</si>
  <si>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</si>
  <si>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</si>
  <si>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</si>
  <si>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</si>
  <si>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</si>
  <si>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</si>
  <si>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</si>
  <si>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</si>
  <si>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</si>
  <si>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</si>
  <si>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</si>
  <si>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</si>
  <si>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</si>
  <si>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</si>
  <si>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</si>
  <si>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</si>
  <si>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</si>
  <si>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</si>
  <si>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</si>
  <si>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</si>
  <si>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</si>
  <si>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</si>
  <si>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</si>
  <si>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</si>
  <si>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</si>
  <si>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</si>
  <si>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</si>
  <si>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</si>
  <si>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</si>
  <si>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</si>
  <si>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</si>
  <si>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</si>
  <si>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</si>
  <si>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</si>
  <si>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</si>
  <si>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</si>
  <si>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</si>
  <si>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</si>
  <si>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</si>
  <si>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</si>
  <si>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</si>
  <si>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</si>
  <si>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</si>
  <si>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</si>
  <si>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</si>
  <si>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</si>
  <si>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</si>
  <si>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</si>
  <si>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</si>
  <si>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</si>
  <si>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</si>
  <si>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</si>
  <si>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</si>
  <si>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</si>
  <si>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</si>
  <si>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</si>
  <si>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</si>
  <si>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</si>
  <si>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</si>
  <si>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</si>
  <si>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</si>
  <si>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</si>
  <si>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</si>
  <si>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</si>
  <si>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</si>
  <si>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</si>
  <si>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</si>
  <si>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</si>
  <si>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</si>
  <si>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</si>
  <si>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</si>
  <si>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</si>
  <si>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</si>
  <si>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</si>
  <si>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</si>
  <si>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</si>
  <si>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</si>
  <si>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</si>
  <si>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</si>
  <si>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</si>
  <si>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</si>
  <si>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</si>
  <si>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</si>
  <si>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</si>
  <si>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</si>
  <si>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</si>
  <si>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</si>
  <si>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</si>
  <si>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</si>
  <si>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</si>
  <si>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</si>
  <si>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</si>
  <si>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</si>
  <si>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</si>
  <si>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</si>
  <si>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</si>
  <si>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</si>
  <si>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</si>
  <si>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</si>
  <si>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</si>
  <si>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</si>
  <si>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</si>
  <si>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</si>
  <si>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</si>
  <si>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</si>
  <si>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</si>
  <si>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</si>
  <si>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</si>
  <si>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</si>
  <si>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</si>
  <si>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</si>
  <si>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</si>
  <si>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</si>
  <si>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</si>
  <si>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</si>
  <si>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</si>
  <si>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</si>
  <si>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</si>
  <si>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</si>
  <si>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</si>
  <si>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</si>
  <si>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</si>
  <si>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</si>
  <si>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</si>
  <si>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</si>
  <si>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</si>
  <si>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</si>
  <si>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</si>
  <si>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</si>
  <si>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</si>
  <si>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</si>
  <si>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</si>
  <si>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</si>
  <si>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</si>
  <si>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</si>
  <si>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</si>
  <si>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</si>
  <si>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</si>
  <si>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</si>
  <si>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</si>
  <si>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</si>
  <si>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</si>
  <si>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</si>
  <si>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</si>
  <si>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</si>
  <si>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</si>
  <si>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</si>
  <si>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</si>
  <si>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</si>
  <si>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</si>
  <si>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</si>
  <si>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</si>
  <si>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</si>
  <si>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</si>
  <si>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</si>
  <si>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</si>
  <si>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</si>
  <si>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</si>
  <si>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</si>
  <si>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</si>
  <si>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</si>
  <si>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</si>
  <si>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</si>
  <si>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</si>
  <si>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</si>
  <si>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</si>
  <si>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</si>
  <si>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</si>
  <si>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</si>
  <si>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</si>
  <si>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</si>
  <si>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</si>
  <si>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</si>
  <si>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</si>
  <si>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</si>
  <si>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</si>
  <si>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</si>
  <si>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</si>
  <si>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</si>
  <si>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</si>
  <si>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</si>
  <si>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</si>
  <si>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</si>
  <si>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</si>
  <si>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</si>
  <si>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</si>
  <si>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</si>
  <si>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</si>
  <si>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</si>
  <si>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</si>
  <si>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</si>
  <si>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</si>
  <si>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</si>
  <si>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</si>
  <si>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</si>
  <si>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</si>
  <si>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</si>
  <si>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</si>
  <si>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</si>
  <si>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</si>
  <si>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</si>
  <si>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</si>
  <si>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</si>
  <si>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</si>
  <si>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</si>
  <si>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</si>
  <si>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</si>
  <si>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</si>
  <si>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</si>
  <si>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</si>
  <si>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</si>
  <si>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</si>
  <si>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</si>
  <si>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</si>
  <si>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</si>
  <si>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</si>
  <si>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</si>
  <si>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</si>
  <si>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</si>
  <si>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</si>
  <si>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</si>
  <si>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</si>
  <si>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</si>
  <si>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</si>
  <si>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</si>
  <si>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</si>
  <si>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</si>
  <si>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</si>
  <si>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</si>
  <si>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</si>
  <si>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</si>
  <si>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</si>
  <si>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</si>
  <si>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</si>
  <si>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</si>
  <si>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</si>
  <si>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</si>
  <si>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</si>
  <si>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</si>
  <si>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</si>
  <si>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</si>
  <si>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</si>
  <si>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</si>
  <si>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</si>
  <si>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</si>
  <si>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</si>
  <si>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</si>
  <si>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</si>
  <si>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</si>
  <si>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</si>
  <si>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</si>
  <si>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</si>
  <si>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</si>
  <si>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</si>
  <si>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</si>
  <si>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</si>
  <si>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</si>
  <si>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</si>
  <si>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</si>
  <si>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</si>
  <si>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</si>
  <si>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</si>
  <si>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</si>
  <si>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</si>
  <si>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</si>
  <si>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</si>
  <si>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</si>
  <si>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</si>
  <si>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</si>
  <si>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</si>
  <si>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</si>
  <si>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</si>
  <si>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</si>
  <si>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</si>
  <si>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</si>
  <si>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</si>
  <si>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</si>
  <si>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</si>
  <si>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</si>
  <si>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</si>
  <si>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</si>
  <si>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</si>
  <si>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</si>
  <si>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</si>
  <si>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</si>
  <si>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</si>
  <si>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</si>
  <si>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</si>
  <si>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</si>
  <si>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</si>
  <si>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</si>
  <si>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</si>
  <si>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</si>
  <si>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</si>
  <si>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</si>
  <si>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</si>
  <si>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</si>
  <si>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</si>
  <si>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</si>
  <si>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</si>
  <si>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</si>
  <si>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</si>
  <si>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</si>
  <si>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</si>
  <si>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</si>
  <si>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</si>
  <si>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</si>
  <si>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</si>
  <si>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</si>
  <si>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</si>
  <si>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</si>
  <si>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</si>
  <si>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</si>
  <si>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</si>
  <si>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</si>
  <si>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</si>
  <si>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</si>
  <si>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</si>
  <si>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</si>
  <si>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</si>
  <si>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</si>
  <si>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</si>
  <si>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</si>
  <si>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</si>
  <si>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</si>
  <si>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</si>
  <si>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</si>
  <si>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</si>
  <si>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</si>
  <si>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</si>
  <si>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</si>
  <si>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</si>
  <si>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</si>
  <si>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</si>
  <si>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</si>
  <si>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</si>
  <si>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</si>
  <si>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</si>
  <si>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</si>
  <si>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</si>
  <si>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</si>
  <si>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</si>
  <si>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</si>
  <si>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</si>
  <si>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</si>
  <si>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</si>
  <si>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</si>
  <si>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</si>
  <si>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</si>
  <si>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</si>
  <si>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</si>
  <si>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</si>
  <si>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</si>
  <si>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</si>
  <si>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</si>
  <si>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</si>
  <si>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</si>
  <si>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</si>
  <si>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</si>
  <si>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</si>
  <si>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</si>
  <si>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</si>
  <si>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</si>
  <si>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</si>
  <si>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</si>
  <si>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</si>
  <si>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</si>
  <si>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</si>
  <si>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</si>
  <si>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</si>
  <si>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</si>
  <si>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</si>
  <si>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</si>
  <si>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</si>
  <si>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</si>
  <si>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</si>
  <si>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</si>
  <si>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</si>
  <si>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</si>
  <si>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</si>
  <si>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</si>
  <si>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</si>
  <si>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</si>
  <si>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</si>
  <si>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</si>
  <si>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</si>
  <si>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</si>
  <si>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</si>
  <si>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</si>
  <si>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</si>
  <si>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</si>
  <si>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</si>
  <si>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</si>
  <si>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</si>
  <si>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</si>
  <si>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</si>
  <si>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</si>
  <si>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</si>
  <si>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</si>
  <si>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</si>
  <si>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</si>
  <si>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</si>
  <si>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</si>
  <si>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</si>
  <si>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</si>
  <si>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</si>
  <si>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</si>
  <si>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</si>
  <si>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</si>
  <si>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</si>
  <si>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</si>
  <si>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</si>
  <si>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</si>
  <si>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</si>
  <si>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</si>
  <si>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</si>
  <si>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</si>
  <si>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</si>
  <si>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</si>
  <si>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</si>
  <si>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</si>
  <si>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</si>
  <si>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</si>
  <si>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</si>
  <si>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</si>
  <si>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</si>
  <si>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</si>
  <si>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</si>
  <si>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</si>
  <si>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</si>
  <si>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</si>
  <si>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</si>
  <si>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</si>
  <si>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</si>
  <si>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</si>
  <si>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</si>
  <si>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</si>
  <si>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</si>
  <si>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</si>
  <si>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</si>
  <si>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</si>
  <si>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</si>
  <si>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</si>
  <si>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</si>
  <si>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</si>
  <si>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</si>
  <si>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</si>
  <si>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</si>
  <si>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</si>
  <si>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</si>
  <si>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</si>
  <si>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</si>
  <si>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</si>
  <si>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</si>
  <si>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</si>
  <si>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</si>
  <si>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</si>
  <si>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</si>
  <si>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</si>
  <si>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</si>
  <si>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</si>
  <si>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</si>
  <si>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</si>
  <si>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</si>
  <si>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</si>
  <si>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</si>
  <si>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</si>
  <si>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</si>
  <si>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</si>
  <si>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</si>
  <si>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</si>
  <si>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</si>
  <si>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</si>
  <si>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</si>
  <si>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</si>
  <si>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</si>
  <si>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</si>
  <si>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</si>
  <si>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</si>
  <si>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</si>
  <si>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</si>
  <si>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</si>
  <si>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</si>
  <si>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</si>
  <si>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</si>
  <si>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</si>
  <si>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</si>
  <si>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</si>
  <si>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</si>
  <si>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</si>
  <si>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</si>
  <si>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</si>
  <si>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</si>
  <si>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</si>
  <si>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</si>
  <si>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</si>
  <si>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</si>
  <si>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</si>
  <si>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</si>
  <si>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</si>
  <si>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</si>
  <si>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</si>
  <si>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</si>
  <si>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</si>
  <si>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</si>
  <si>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</si>
  <si>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</si>
  <si>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</si>
  <si>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</si>
  <si>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</si>
  <si>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</si>
  <si>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</si>
  <si>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</si>
  <si>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</si>
  <si>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</si>
  <si>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</si>
  <si>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</si>
  <si>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</si>
  <si>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</si>
  <si>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</si>
  <si>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</si>
  <si>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</si>
  <si>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</si>
  <si>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</si>
  <si>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</si>
  <si>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</si>
  <si>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</si>
  <si>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</si>
  <si>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</si>
  <si>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</si>
  <si>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</si>
  <si>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</si>
  <si>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</si>
  <si>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</si>
  <si>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</si>
  <si>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</si>
  <si>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</si>
  <si>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</si>
  <si>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</si>
  <si>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</si>
  <si>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</si>
  <si>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</si>
  <si>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</si>
  <si>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</si>
  <si>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</si>
  <si>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</si>
  <si>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</si>
  <si>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</si>
  <si>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</si>
  <si>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</si>
  <si>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</si>
  <si>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</si>
  <si>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</si>
  <si>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</si>
  <si>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</si>
  <si>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</si>
  <si>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</si>
  <si>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</si>
  <si>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</si>
  <si>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</si>
  <si>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</si>
  <si>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</si>
  <si>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</si>
  <si>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</si>
  <si>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</si>
  <si>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</si>
  <si>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</si>
  <si>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</si>
  <si>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</si>
  <si>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</si>
  <si>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</si>
  <si>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</si>
  <si>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</si>
  <si>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</si>
  <si>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</si>
  <si>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</si>
  <si>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</si>
  <si>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</si>
  <si>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</si>
  <si>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</si>
  <si>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</si>
  <si>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</si>
  <si>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</si>
  <si>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</si>
  <si>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</si>
  <si>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</si>
  <si>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</si>
  <si>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</si>
  <si>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</si>
  <si>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</si>
  <si>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</si>
  <si>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</si>
  <si>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</si>
  <si>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</si>
  <si>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</si>
  <si>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</si>
  <si>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</si>
  <si>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</si>
  <si>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</si>
  <si>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</si>
  <si>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</si>
  <si>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</si>
  <si>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</si>
  <si>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</si>
  <si>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</si>
  <si>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</si>
  <si>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</si>
  <si>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</si>
  <si>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</si>
  <si>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</si>
  <si>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</si>
  <si>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</si>
  <si>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</si>
  <si>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</si>
  <si>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</si>
  <si>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</si>
  <si>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</si>
  <si>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</si>
  <si>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</si>
  <si>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</si>
  <si>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</si>
  <si>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</si>
  <si>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</si>
  <si>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</si>
  <si>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</si>
  <si>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</si>
  <si>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</si>
  <si>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</si>
  <si>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</si>
  <si>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</si>
  <si>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</si>
  <si>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</si>
  <si>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</si>
  <si>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</si>
  <si>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</si>
  <si>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</si>
  <si>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</si>
  <si>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</si>
  <si>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</si>
  <si>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</si>
  <si>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</si>
  <si>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</si>
  <si>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</si>
  <si>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</si>
  <si>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</si>
  <si>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</si>
  <si>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</si>
  <si>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</si>
  <si>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</si>
  <si>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</si>
  <si>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</si>
  <si>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</si>
  <si>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</si>
  <si>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</si>
  <si>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</si>
  <si>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</si>
  <si>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</si>
  <si>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</si>
  <si>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</si>
  <si>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</si>
  <si>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</si>
  <si>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</si>
  <si>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</si>
  <si>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</si>
  <si>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</si>
  <si>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</si>
  <si>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</si>
  <si>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</si>
  <si>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</si>
  <si>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</si>
  <si>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</si>
  <si>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</si>
  <si>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</si>
  <si>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</si>
  <si>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</si>
  <si>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</si>
  <si>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</si>
  <si>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</si>
  <si>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</si>
  <si>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</si>
  <si>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</si>
  <si>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</si>
  <si>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</si>
  <si>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</si>
  <si>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</si>
  <si>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</si>
  <si>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</si>
  <si>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</si>
  <si>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</si>
  <si>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</si>
  <si>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</si>
  <si>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</si>
  <si>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</si>
  <si>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</si>
  <si>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</si>
  <si>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</si>
  <si>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</si>
  <si>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</si>
  <si>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</si>
  <si>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</si>
  <si>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</si>
  <si>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</si>
  <si>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</si>
  <si>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</si>
  <si>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</si>
  <si>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</si>
  <si>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</si>
  <si>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</si>
  <si>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</si>
  <si>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</si>
  <si>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</si>
  <si>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</si>
  <si>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</si>
  <si>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</si>
  <si>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</si>
  <si>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</si>
  <si>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</si>
  <si>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</si>
  <si>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</si>
  <si>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</si>
  <si>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</si>
  <si>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</si>
  <si>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</si>
  <si>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</si>
  <si>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</si>
  <si>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</si>
  <si>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</si>
  <si>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</si>
  <si>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</si>
  <si>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</si>
  <si>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</si>
  <si>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</si>
  <si>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</si>
  <si>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</si>
  <si>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</si>
  <si>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</si>
  <si>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</si>
  <si>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</si>
  <si>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</si>
  <si>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</si>
  <si>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</si>
  <si>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</si>
  <si>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</si>
  <si>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</si>
  <si>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</si>
  <si>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</si>
  <si>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</si>
  <si>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</si>
  <si>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</si>
  <si>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</si>
  <si>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</si>
  <si>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</si>
  <si>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</si>
  <si>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</si>
  <si>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</si>
  <si>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</si>
  <si>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</si>
  <si>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</si>
  <si>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</si>
  <si>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</si>
  <si>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</si>
  <si>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</si>
  <si>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</si>
  <si>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</si>
  <si>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</si>
  <si>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</si>
  <si>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</si>
  <si>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</si>
  <si>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</si>
  <si>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</si>
  <si>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</si>
  <si>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</si>
  <si>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</si>
  <si>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</si>
  <si>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</si>
  <si>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</si>
  <si>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</si>
  <si>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</si>
  <si>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</si>
  <si>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</si>
  <si>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</si>
  <si>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</si>
  <si>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</si>
  <si>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</si>
  <si>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</si>
  <si>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</si>
  <si>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</si>
  <si>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</si>
  <si>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</si>
  <si>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</si>
  <si>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</si>
  <si>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</si>
  <si>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</si>
  <si>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</si>
  <si>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</si>
  <si>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</si>
  <si>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</si>
  <si>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</si>
  <si>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</si>
  <si>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</si>
  <si>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</si>
  <si>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</si>
  <si>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</si>
  <si>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</si>
  <si>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</si>
  <si>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</si>
  <si>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</si>
  <si>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</si>
  <si>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</si>
  <si>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</si>
  <si>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</si>
  <si>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</si>
  <si>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</si>
  <si>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</si>
  <si>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</si>
  <si>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</si>
  <si>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</si>
  <si>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</si>
  <si>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</si>
  <si>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</si>
  <si>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</si>
  <si>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</si>
  <si>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</si>
  <si>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</si>
  <si>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</si>
  <si>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</si>
  <si>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</si>
  <si>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</si>
  <si>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</si>
  <si>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</si>
  <si>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</si>
  <si>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</si>
  <si>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</si>
  <si>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</si>
  <si>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</si>
  <si>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</si>
  <si>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</si>
  <si>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</si>
  <si>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</si>
  <si>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</si>
  <si>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</si>
  <si>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</si>
  <si>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</si>
  <si>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</si>
  <si>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</si>
  <si>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</si>
  <si>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</si>
  <si>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</si>
  <si>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</si>
  <si>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</si>
  <si>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</si>
  <si>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</si>
  <si>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</si>
  <si>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</si>
  <si>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</si>
  <si>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</si>
  <si>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</si>
  <si>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</si>
  <si>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</si>
  <si>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</si>
  <si>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</si>
  <si>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</si>
  <si>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</si>
  <si>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</si>
  <si>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</si>
  <si>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</si>
  <si>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</si>
  <si>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</si>
  <si>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</si>
  <si>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</si>
  <si>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</si>
  <si>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</si>
  <si>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</si>
  <si>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</si>
  <si>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</si>
  <si>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</si>
  <si>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</si>
  <si>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</si>
  <si>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</si>
  <si>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</si>
  <si>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</si>
  <si>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</si>
  <si>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</si>
  <si>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</si>
  <si>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</si>
  <si>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</si>
  <si>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</si>
  <si>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</si>
  <si>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</si>
  <si>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</si>
  <si>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</si>
  <si>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</si>
  <si>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</si>
  <si>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</si>
  <si>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</si>
  <si>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</si>
  <si>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</si>
  <si>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</si>
  <si>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</si>
  <si>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</si>
  <si>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</si>
  <si>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</si>
  <si>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</si>
  <si>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</si>
  <si>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</si>
  <si>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</si>
  <si>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</si>
  <si>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</si>
  <si>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</si>
  <si>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</si>
  <si>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</si>
  <si>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</si>
  <si>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</si>
  <si>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</si>
  <si>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</si>
  <si>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</si>
  <si>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</si>
  <si>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</si>
  <si>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</si>
  <si>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</si>
  <si>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</si>
  <si>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</si>
  <si>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</si>
  <si>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</si>
  <si>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</si>
  <si>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</si>
  <si>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</si>
  <si>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</si>
  <si>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</si>
  <si>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</si>
  <si>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</si>
  <si>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</si>
  <si>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</si>
  <si>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</si>
  <si>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</si>
  <si>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</si>
  <si>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</si>
  <si>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</si>
  <si>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</si>
  <si>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</si>
  <si>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</si>
  <si>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</si>
  <si>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</si>
  <si>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</si>
  <si>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</si>
  <si>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</si>
  <si>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</si>
  <si>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</si>
  <si>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</si>
  <si>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</si>
  <si>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</si>
  <si>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</si>
  <si>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</si>
  <si>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</si>
  <si>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</si>
  <si>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</si>
  <si>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</si>
  <si>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</si>
  <si>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</si>
  <si>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</si>
  <si>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</si>
  <si>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</si>
  <si>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</si>
  <si>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</si>
  <si>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</si>
  <si>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</si>
  <si>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</si>
  <si>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</si>
  <si>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</si>
  <si>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</si>
  <si>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</si>
  <si>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</si>
  <si>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</si>
  <si>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</si>
  <si>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</si>
  <si>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</si>
  <si>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</si>
  <si>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</si>
  <si>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</si>
  <si>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</si>
  <si>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</si>
  <si>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</si>
  <si>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</si>
  <si>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</si>
  <si>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</si>
  <si>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</si>
  <si>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</si>
  <si>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</si>
  <si>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</si>
  <si>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</si>
  <si>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</si>
  <si>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</si>
  <si>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</si>
  <si>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</si>
  <si>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</si>
  <si>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</si>
  <si>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</si>
  <si>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</si>
  <si>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</si>
  <si>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</si>
  <si>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</si>
  <si>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</si>
  <si>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</si>
  <si>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</si>
  <si>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</si>
  <si>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</si>
  <si>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</si>
  <si>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</si>
  <si>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</si>
  <si>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</si>
  <si>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</si>
  <si>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</si>
  <si>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</si>
  <si>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</si>
  <si>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</si>
  <si>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</si>
  <si>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</si>
  <si>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</si>
  <si>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</si>
  <si>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</si>
  <si>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</si>
  <si>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</si>
  <si>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</si>
  <si>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</si>
  <si>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</si>
  <si>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</si>
  <si>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</si>
  <si>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</si>
  <si>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</si>
  <si>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</si>
  <si>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</si>
  <si>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</si>
  <si>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</si>
  <si>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</si>
  <si>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</si>
  <si>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</si>
  <si>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</si>
  <si>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</si>
  <si>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</si>
  <si>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</si>
  <si>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</si>
  <si>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</si>
  <si>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</si>
  <si>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</si>
  <si>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</si>
  <si>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</si>
  <si>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</si>
  <si>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</si>
  <si>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</si>
  <si>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</si>
  <si>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</si>
  <si>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</si>
  <si>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</si>
  <si>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</si>
  <si>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</si>
  <si>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</si>
  <si>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</si>
  <si>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</si>
  <si>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</si>
  <si>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</si>
  <si>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</si>
  <si>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</si>
  <si>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</si>
  <si>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</si>
  <si>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</si>
  <si>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</si>
  <si>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</si>
  <si>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</si>
  <si>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</si>
  <si>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</si>
  <si>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</si>
  <si>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</si>
  <si>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</si>
  <si>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</si>
  <si>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</si>
  <si>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</si>
  <si>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</si>
  <si>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</si>
  <si>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</si>
  <si>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</si>
  <si>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</si>
  <si>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</si>
  <si>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</si>
  <si>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</si>
  <si>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</si>
  <si>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</si>
  <si>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</si>
  <si>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</si>
  <si>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</si>
  <si>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</si>
  <si>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</si>
  <si>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</si>
  <si>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</si>
  <si>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</si>
  <si>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</si>
  <si>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</si>
  <si>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</si>
  <si>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</si>
  <si>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</si>
  <si>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</si>
  <si>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</si>
  <si>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</si>
  <si>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</si>
  <si>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</si>
  <si>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</si>
  <si>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</si>
  <si>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</si>
  <si>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</si>
  <si>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</si>
  <si>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</si>
  <si>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</si>
  <si>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</si>
  <si>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</si>
  <si>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</si>
  <si>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</si>
  <si>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</si>
  <si>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</si>
  <si>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</si>
  <si>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</si>
  <si>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</si>
  <si>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</si>
  <si>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</si>
  <si>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</si>
  <si>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</si>
  <si>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</si>
  <si>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</si>
  <si>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</si>
  <si>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</si>
  <si>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</si>
  <si>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</si>
  <si>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</si>
  <si>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</si>
  <si>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</si>
  <si>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</si>
  <si>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</si>
  <si>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</si>
  <si>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</si>
  <si>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</si>
  <si>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</si>
  <si>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</si>
  <si>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</si>
  <si>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</si>
  <si>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</si>
  <si>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</si>
  <si>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</si>
  <si>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</si>
  <si>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</si>
  <si>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</si>
  <si>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</si>
  <si>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</si>
  <si>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</si>
  <si>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</si>
  <si>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</si>
  <si>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</si>
  <si>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</si>
  <si>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</si>
  <si>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</si>
  <si>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</si>
  <si>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</si>
  <si>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</si>
  <si>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</si>
  <si>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</si>
  <si>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</si>
  <si>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</si>
  <si>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</si>
  <si>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</si>
  <si>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</si>
  <si>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</si>
  <si>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</si>
  <si>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</si>
  <si>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</si>
  <si>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</si>
  <si>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</si>
  <si>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</si>
  <si>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</si>
  <si>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</si>
  <si>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</si>
  <si>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</si>
  <si>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</si>
  <si>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</si>
  <si>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</si>
  <si>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</si>
  <si>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</si>
  <si>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</si>
  <si>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</si>
  <si>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</si>
  <si>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</si>
  <si>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</si>
  <si>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</si>
  <si>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</si>
  <si>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</si>
  <si>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</si>
  <si>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</si>
  <si>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</si>
  <si>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</si>
  <si>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</si>
  <si>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</si>
  <si>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</si>
  <si>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</si>
  <si>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</si>
  <si>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</si>
  <si>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</si>
  <si>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</si>
  <si>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</si>
  <si>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</si>
  <si>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</si>
  <si>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</si>
  <si>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</si>
  <si>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</si>
  <si>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</si>
  <si>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</si>
  <si>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</si>
  <si>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</si>
  <si>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</si>
  <si>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</si>
  <si>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</si>
  <si>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</si>
  <si>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</si>
  <si>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</si>
  <si>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</si>
  <si>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</si>
  <si>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</si>
  <si>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</si>
  <si>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</si>
  <si>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</si>
  <si>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</si>
  <si>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</si>
  <si>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</si>
  <si>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</si>
  <si>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</si>
  <si>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</si>
  <si>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</si>
  <si>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</si>
  <si>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</si>
  <si>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</si>
  <si>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</si>
  <si>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</si>
  <si>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</si>
  <si>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</si>
  <si>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</si>
  <si>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</si>
  <si>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</si>
  <si>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</si>
  <si>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</si>
  <si>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</si>
  <si>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</si>
  <si>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</si>
  <si>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</si>
  <si>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</si>
  <si>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</si>
  <si>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</si>
  <si>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</si>
  <si>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</si>
  <si>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</si>
  <si>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</si>
  <si>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</si>
  <si>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</si>
  <si>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</si>
  <si>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</si>
  <si>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</si>
  <si>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</si>
  <si>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</si>
  <si>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</si>
  <si>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</si>
  <si>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</si>
  <si>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</si>
  <si>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</si>
  <si>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</si>
  <si>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</si>
  <si>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</si>
  <si>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</si>
  <si>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</si>
  <si>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</si>
  <si>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</si>
  <si>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</si>
  <si>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</si>
  <si>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</si>
  <si>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</si>
  <si>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</si>
  <si>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</si>
  <si>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</si>
  <si>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</si>
  <si>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</si>
  <si>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</si>
  <si>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</si>
  <si>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</si>
  <si>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</si>
  <si>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</si>
  <si>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</si>
  <si>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</si>
  <si>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</si>
  <si>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</si>
  <si>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</si>
  <si>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</si>
  <si>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</si>
  <si>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</si>
  <si>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</si>
  <si>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</si>
  <si>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</si>
  <si>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</si>
  <si>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</si>
  <si>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</si>
  <si>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</si>
  <si>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</si>
  <si>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</si>
  <si>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</si>
  <si>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</si>
  <si>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</si>
  <si>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</si>
  <si>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</si>
  <si>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</si>
  <si>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</si>
  <si>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</si>
  <si>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</si>
  <si>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</si>
  <si>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</si>
  <si>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</si>
  <si>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</si>
  <si>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</si>
  <si>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</si>
  <si>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</si>
  <si>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</si>
  <si>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</si>
  <si>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</si>
  <si>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</si>
  <si>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</si>
  <si>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</si>
  <si>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</si>
  <si>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</si>
  <si>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</si>
  <si>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</si>
  <si>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</si>
  <si>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</si>
  <si>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</si>
  <si>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</si>
  <si>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</si>
  <si>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</si>
  <si>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</si>
  <si>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</si>
  <si>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</si>
  <si>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</si>
  <si>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</si>
  <si>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</si>
  <si>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</si>
  <si>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</si>
  <si>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</si>
  <si>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</si>
  <si>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</si>
  <si>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</si>
  <si>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</si>
  <si>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</si>
  <si>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</si>
  <si>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</si>
  <si>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</si>
  <si>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</si>
  <si>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</si>
  <si>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</si>
  <si>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</si>
  <si>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</si>
  <si>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</si>
  <si>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</si>
  <si>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</si>
  <si>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</si>
  <si>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</si>
  <si>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</si>
  <si>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</si>
  <si>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</si>
  <si>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</si>
  <si>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</si>
  <si>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</si>
  <si>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</si>
  <si>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</si>
  <si>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</si>
  <si>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</si>
  <si>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</si>
  <si>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</si>
  <si>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</si>
  <si>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</si>
  <si>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</si>
  <si>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</si>
  <si>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</si>
  <si>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</si>
  <si>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</si>
  <si>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</si>
  <si>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</si>
  <si>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</si>
  <si>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</si>
  <si>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</si>
  <si>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</si>
  <si>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</si>
  <si>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</si>
  <si>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</si>
  <si>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</si>
  <si>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</si>
  <si>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</si>
  <si>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</si>
  <si>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</si>
  <si>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</si>
  <si>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</si>
  <si>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</si>
  <si>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</si>
  <si>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</si>
  <si>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</si>
  <si>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</si>
  <si>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</si>
  <si>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</si>
  <si>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</si>
  <si>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</si>
  <si>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</si>
  <si>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</si>
  <si>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</si>
  <si>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</si>
  <si>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</si>
  <si>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</si>
  <si>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</si>
  <si>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</si>
  <si>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</si>
  <si>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</si>
  <si>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</si>
  <si>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</si>
  <si>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</si>
  <si>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</si>
  <si>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</si>
  <si>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</si>
  <si>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</si>
  <si>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</si>
  <si>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</si>
  <si>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</si>
  <si>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</si>
  <si>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</si>
  <si>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</si>
  <si>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</si>
  <si>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</si>
  <si>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</si>
  <si>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</si>
  <si>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</si>
  <si>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</si>
  <si>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</si>
  <si>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</si>
  <si>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</si>
  <si>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</si>
  <si>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</si>
  <si>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</si>
  <si>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</si>
  <si>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</si>
  <si>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</si>
  <si>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</si>
  <si>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</si>
  <si>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</si>
  <si>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</si>
  <si>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</si>
  <si>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</si>
  <si>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</si>
  <si>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</si>
  <si>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</si>
  <si>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</si>
  <si>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</si>
  <si>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</si>
  <si>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</si>
  <si>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</si>
  <si>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</si>
  <si>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</si>
  <si>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</si>
  <si>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</si>
  <si>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</si>
  <si>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</si>
  <si>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</si>
  <si>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</si>
  <si>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</si>
  <si>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</si>
  <si>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</si>
  <si>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</si>
  <si>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</si>
  <si>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</si>
  <si>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</si>
  <si>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</si>
  <si>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</si>
  <si>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</si>
  <si>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</si>
  <si>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</si>
  <si>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</si>
  <si>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</si>
  <si>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</si>
  <si>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</si>
  <si>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</si>
  <si>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</si>
  <si>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</si>
  <si>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</si>
  <si>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</si>
  <si>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</si>
  <si>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</si>
  <si>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</si>
  <si>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</si>
  <si>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</si>
  <si>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</si>
  <si>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</si>
  <si>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</si>
  <si>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</si>
  <si>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</si>
  <si>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</si>
  <si>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</si>
  <si>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</si>
  <si>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</si>
  <si>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</si>
  <si>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</si>
  <si>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</si>
  <si>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</si>
  <si>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</si>
  <si>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</si>
  <si>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</si>
  <si>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</si>
  <si>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</si>
  <si>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</si>
  <si>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</si>
  <si>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</si>
  <si>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</si>
  <si>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</si>
  <si>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</si>
  <si>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</si>
  <si>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</si>
  <si>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</si>
  <si>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</si>
  <si>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</si>
  <si>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</si>
  <si>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</si>
  <si>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</si>
  <si>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</si>
  <si>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</si>
  <si>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</si>
  <si>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</si>
  <si>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</si>
  <si>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</si>
  <si>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</si>
  <si>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</si>
  <si>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</si>
  <si>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</si>
  <si>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</si>
  <si>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</si>
  <si>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</si>
  <si>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</si>
  <si>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</si>
  <si>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</si>
  <si>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</si>
  <si>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</si>
  <si>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</si>
  <si>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</si>
  <si>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</si>
  <si>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</si>
  <si>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</si>
  <si>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</si>
  <si>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</si>
  <si>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</si>
  <si>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</si>
  <si>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</si>
  <si>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</si>
  <si>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</si>
  <si>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</si>
  <si>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</si>
  <si>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</si>
  <si>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</si>
  <si>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</si>
  <si>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</si>
  <si>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</si>
  <si>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</si>
  <si>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</si>
  <si>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</si>
  <si>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</si>
  <si>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</si>
  <si>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</si>
  <si>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</si>
  <si>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</si>
  <si>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</si>
  <si>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</si>
  <si>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</si>
  <si>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</si>
  <si>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</si>
  <si>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</si>
  <si>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</si>
  <si>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</si>
  <si>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</si>
  <si>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</si>
  <si>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</si>
  <si>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</si>
  <si>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</si>
  <si>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</si>
  <si>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</si>
  <si>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</si>
  <si>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</si>
  <si>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</si>
  <si>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</si>
  <si>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</si>
  <si>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</si>
  <si>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</si>
  <si>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</si>
  <si>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</si>
  <si>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</si>
  <si>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</si>
  <si>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</si>
  <si>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</si>
  <si>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</si>
  <si>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</si>
  <si>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</si>
  <si>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</si>
  <si>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</si>
  <si>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</si>
  <si>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</si>
  <si>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</si>
  <si>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</si>
  <si>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</si>
  <si>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</si>
  <si>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</si>
  <si>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</si>
  <si>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</si>
  <si>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</si>
  <si>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</si>
  <si>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</si>
  <si>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</si>
  <si>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</si>
  <si>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</si>
  <si>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</si>
  <si>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</si>
  <si>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</si>
  <si>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</si>
  <si>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</si>
  <si>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</si>
  <si>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</si>
  <si>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</si>
  <si>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</si>
  <si>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</si>
  <si>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</si>
  <si>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</si>
  <si>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</si>
  <si>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</si>
  <si>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</si>
  <si>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</si>
  <si>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</si>
  <si>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</si>
  <si>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</si>
  <si>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</si>
  <si>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</si>
  <si>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</si>
  <si>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</si>
  <si>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</si>
  <si>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</si>
  <si>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</si>
  <si>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</si>
  <si>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</si>
  <si>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</si>
  <si>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</si>
  <si>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</si>
  <si>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</si>
  <si>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</si>
  <si>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</si>
  <si>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</si>
  <si>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</si>
  <si>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</si>
  <si>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</si>
  <si>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</si>
  <si>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</si>
  <si>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</si>
  <si>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</si>
  <si>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</si>
  <si>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</si>
  <si>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</si>
  <si>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</si>
  <si>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</si>
  <si>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</si>
  <si>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</si>
  <si>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</si>
  <si>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</si>
  <si>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</si>
  <si>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</si>
  <si>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</si>
  <si>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</si>
  <si>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</si>
  <si>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</si>
  <si>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</si>
  <si>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</si>
  <si>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</si>
  <si>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</si>
  <si>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</si>
  <si>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</si>
  <si>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</si>
  <si>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</si>
  <si>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</si>
  <si>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</si>
  <si>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</si>
  <si>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</si>
  <si>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</si>
  <si>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</si>
  <si>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</si>
  <si>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</si>
  <si>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</si>
  <si>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</si>
  <si>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</si>
  <si>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</si>
  <si>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</si>
  <si>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</si>
  <si>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</si>
  <si>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</si>
  <si>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</si>
  <si>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</si>
  <si>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</si>
  <si>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</si>
  <si>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</si>
  <si>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</si>
  <si>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</si>
  <si>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</si>
  <si>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</si>
  <si>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</si>
  <si>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</si>
  <si>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</si>
  <si>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</si>
  <si>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</si>
  <si>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</si>
  <si>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</si>
  <si>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</si>
  <si>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</si>
  <si>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</si>
  <si>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</si>
  <si>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</si>
  <si>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</si>
  <si>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</si>
  <si>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</si>
  <si>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</si>
  <si>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</si>
  <si>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</si>
  <si>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</si>
  <si>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</si>
  <si>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</si>
  <si>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</si>
  <si>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</si>
  <si>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</si>
  <si>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</si>
  <si>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</si>
  <si>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</si>
  <si>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</si>
  <si>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</si>
  <si>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</si>
  <si>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</si>
  <si>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</si>
  <si>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</si>
  <si>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</si>
  <si>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</si>
  <si>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</si>
  <si>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</si>
  <si>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</si>
  <si>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</si>
  <si>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</si>
  <si>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</si>
  <si>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</si>
  <si>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</si>
  <si>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</si>
  <si>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</si>
  <si>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</si>
  <si>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</si>
  <si>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</si>
  <si>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</si>
  <si>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</si>
  <si>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</si>
  <si>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</si>
  <si>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</si>
  <si>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</si>
  <si>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</si>
  <si>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</si>
  <si>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</si>
  <si>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</si>
  <si>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</si>
  <si>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</si>
  <si>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</si>
  <si>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</si>
  <si>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</si>
  <si>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</si>
  <si>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</si>
  <si>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</si>
  <si>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</si>
  <si>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</si>
  <si>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</si>
  <si>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</si>
  <si>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</si>
  <si>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</si>
  <si>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</si>
  <si>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</si>
  <si>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</si>
  <si>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</si>
  <si>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</si>
  <si>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</si>
  <si>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</si>
  <si>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</si>
  <si>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</si>
  <si>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</si>
  <si>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</si>
  <si>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</si>
  <si>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</si>
  <si>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</si>
  <si>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</si>
  <si>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</si>
  <si>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</si>
  <si>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</si>
  <si>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</si>
  <si>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</si>
  <si>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</si>
  <si>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</si>
  <si>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</si>
  <si>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</si>
  <si>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</si>
  <si>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</si>
  <si>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</si>
  <si>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</si>
  <si>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</si>
  <si>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</si>
  <si>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</si>
  <si>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</si>
  <si>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</si>
  <si>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</si>
  <si>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</si>
  <si>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</si>
  <si>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</si>
  <si>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</si>
  <si>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</si>
  <si>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</si>
  <si>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</si>
  <si>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</si>
  <si>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</si>
  <si>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</si>
  <si>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</si>
  <si>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</si>
  <si>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</si>
  <si>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</si>
  <si>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</si>
  <si>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</si>
  <si>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</si>
  <si>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</si>
  <si>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</si>
  <si>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</si>
  <si>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</si>
  <si>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</si>
  <si>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</si>
  <si>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</si>
  <si>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</si>
  <si>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</si>
  <si>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</si>
  <si>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</si>
  <si>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</si>
  <si>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</si>
  <si>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</si>
  <si>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</si>
  <si>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</si>
  <si>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</si>
  <si>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</si>
  <si>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</si>
  <si>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</si>
  <si>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</si>
  <si>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</si>
  <si>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</si>
  <si>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</si>
  <si>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</si>
  <si>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</si>
  <si>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</si>
  <si>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</si>
  <si>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</si>
  <si>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</si>
  <si>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</si>
  <si>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</si>
  <si>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</si>
  <si>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</si>
  <si>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</si>
  <si>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</si>
  <si>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</si>
  <si>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</si>
  <si>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</si>
  <si>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</si>
  <si>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</si>
  <si>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</si>
  <si>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</si>
  <si>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</si>
  <si>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</si>
  <si>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</si>
  <si>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</si>
  <si>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</si>
  <si>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</si>
  <si>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</si>
  <si>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</si>
  <si>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</si>
  <si>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</si>
  <si>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</si>
  <si>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</si>
  <si>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</si>
  <si>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</si>
  <si>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</si>
  <si>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</si>
  <si>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</si>
  <si>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</si>
  <si>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</si>
  <si>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</si>
  <si>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</si>
  <si>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</si>
  <si>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</si>
  <si>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</si>
  <si>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</si>
  <si>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</si>
  <si>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</si>
  <si>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</si>
  <si>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</si>
  <si>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</si>
  <si>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</si>
  <si>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</si>
  <si>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</si>
  <si>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</si>
  <si>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</si>
  <si>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</si>
  <si>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</si>
  <si>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</si>
  <si>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</si>
  <si>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</si>
  <si>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</si>
  <si>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</si>
  <si>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</si>
  <si>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</si>
  <si>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</si>
  <si>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</si>
  <si>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</si>
  <si>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</si>
  <si>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</si>
  <si>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</si>
  <si>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</si>
  <si>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</si>
  <si>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</si>
  <si>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</si>
  <si>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</si>
  <si>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</si>
  <si>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</si>
  <si>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</si>
  <si>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</si>
  <si>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</si>
  <si>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</si>
  <si>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</si>
  <si>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</si>
  <si>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</si>
  <si>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</si>
  <si>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</si>
  <si>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</si>
  <si>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</si>
  <si>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</si>
  <si>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</si>
  <si>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</si>
  <si>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</si>
  <si>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</si>
  <si>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</si>
  <si>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</si>
  <si>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</si>
  <si>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</si>
  <si>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</si>
  <si>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</si>
  <si>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</si>
  <si>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</si>
  <si>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</si>
  <si>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</si>
  <si>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</si>
  <si>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</si>
  <si>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</si>
  <si>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</si>
  <si>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</si>
  <si>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</si>
  <si>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</si>
  <si>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</si>
  <si>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</si>
  <si>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</si>
  <si>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</si>
  <si>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</si>
  <si>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</si>
  <si>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</si>
  <si>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</si>
  <si>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</si>
  <si>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</si>
  <si>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</si>
  <si>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</si>
  <si>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</si>
  <si>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</si>
  <si>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</si>
  <si>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</si>
  <si>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</si>
  <si>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</si>
  <si>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</si>
  <si>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</si>
  <si>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</si>
  <si>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</si>
  <si>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</si>
  <si>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</si>
  <si>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</si>
  <si>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</si>
  <si>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</si>
  <si>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</si>
  <si>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</si>
  <si>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</si>
  <si>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</si>
  <si>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</si>
  <si>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</si>
  <si>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</si>
  <si>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</si>
  <si>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</si>
  <si>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</si>
  <si>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</si>
  <si>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</si>
  <si>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</si>
  <si>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</si>
  <si>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</si>
  <si>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</si>
  <si>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</si>
  <si>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</si>
  <si>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</si>
  <si>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</si>
  <si>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</si>
  <si>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</si>
  <si>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</si>
  <si>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</si>
  <si>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</si>
  <si>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</si>
  <si>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</si>
  <si>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</si>
  <si>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</si>
  <si>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</si>
  <si>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</si>
  <si>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</si>
  <si>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</si>
  <si>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</si>
  <si>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</si>
  <si>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</si>
  <si>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</si>
  <si>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</si>
  <si>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</si>
  <si>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</si>
  <si>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</si>
  <si>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</si>
  <si>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</si>
  <si>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</si>
  <si>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</si>
  <si>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</si>
  <si>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</si>
  <si>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</si>
  <si>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</si>
  <si>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</si>
  <si>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</si>
  <si>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</si>
  <si>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</si>
  <si>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</si>
  <si>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</si>
  <si>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</si>
  <si>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</si>
  <si>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</si>
  <si>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</si>
  <si>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</si>
  <si>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</si>
  <si>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</si>
  <si>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</si>
  <si>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</si>
  <si>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</si>
  <si>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</si>
  <si>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</si>
  <si>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</si>
  <si>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</si>
  <si>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</si>
  <si>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</si>
  <si>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</si>
  <si>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</si>
  <si>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</si>
  <si>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</si>
  <si>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</si>
  <si>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</si>
  <si>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</si>
  <si>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</si>
  <si>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</si>
  <si>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</si>
  <si>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</si>
  <si>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</si>
  <si>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</si>
  <si>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</si>
  <si>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</si>
  <si>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</si>
  <si>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</si>
  <si>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</si>
  <si>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</si>
  <si>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</si>
  <si>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</si>
  <si>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</si>
  <si>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</si>
  <si>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</si>
  <si>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</si>
  <si>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</si>
  <si>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</si>
  <si>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</si>
  <si>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</si>
  <si>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</si>
  <si>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</si>
  <si>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</si>
  <si>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</si>
  <si>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</si>
  <si>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</si>
  <si>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</si>
  <si>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</si>
  <si>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</si>
  <si>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</si>
  <si>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</si>
  <si>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</si>
  <si>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</si>
  <si>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</si>
  <si>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</si>
  <si>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</si>
  <si>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</si>
  <si>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</si>
  <si>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</si>
  <si>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</si>
  <si>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</si>
  <si>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</si>
  <si>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</si>
  <si>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</si>
  <si>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</si>
  <si>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</si>
  <si>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</si>
  <si>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</si>
  <si>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</si>
  <si>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</si>
  <si>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</si>
  <si>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</si>
  <si>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</si>
  <si>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</si>
  <si>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</si>
  <si>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</si>
  <si>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</si>
  <si>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</si>
  <si>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</si>
  <si>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</si>
  <si>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</si>
  <si>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</si>
  <si>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</si>
  <si>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</si>
  <si>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</si>
  <si>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</si>
  <si>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</si>
  <si>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</si>
  <si>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</si>
  <si>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</si>
  <si>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</si>
  <si>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</si>
  <si>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</si>
  <si>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</si>
  <si>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</si>
  <si>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</si>
  <si>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</si>
  <si>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</si>
  <si>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</si>
  <si>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</si>
  <si>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</si>
  <si>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</si>
  <si>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</si>
  <si>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</si>
  <si>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</si>
  <si>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</si>
  <si>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</si>
  <si>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</si>
  <si>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</si>
  <si>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</si>
  <si>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</si>
  <si>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</si>
  <si>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</si>
  <si>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</si>
  <si>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</si>
  <si>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</si>
  <si>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</si>
  <si>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</si>
  <si>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</si>
  <si>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</si>
  <si>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</si>
  <si>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</si>
  <si>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</si>
  <si>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</si>
  <si>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</si>
  <si>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</si>
  <si>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</si>
  <si>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</si>
  <si>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</si>
  <si>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</si>
  <si>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</si>
  <si>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</si>
  <si>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</si>
  <si>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</si>
  <si>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</si>
  <si>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</si>
  <si>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</si>
  <si>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</si>
  <si>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</si>
  <si>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</si>
  <si>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</si>
  <si>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</si>
  <si>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</si>
  <si>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</si>
  <si>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</si>
  <si>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</si>
  <si>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</si>
  <si>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</si>
  <si>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</si>
  <si>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</si>
  <si>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</si>
  <si>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</si>
  <si>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</si>
  <si>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</si>
  <si>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</si>
  <si>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</si>
  <si>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</si>
  <si>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</si>
  <si>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</si>
  <si>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</si>
  <si>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</si>
  <si>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</si>
  <si>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</si>
  <si>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</si>
  <si>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</si>
  <si>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</si>
  <si>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</si>
  <si>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</si>
  <si>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</si>
  <si>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</si>
  <si>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</si>
  <si>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</si>
  <si>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</si>
  <si>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</si>
  <si>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</si>
  <si>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</si>
  <si>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</si>
  <si>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</si>
  <si>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</si>
  <si>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</si>
  <si>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</si>
  <si>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</si>
  <si>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</si>
  <si>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</si>
  <si>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</si>
  <si>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</si>
  <si>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</si>
  <si>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</si>
  <si>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</si>
  <si>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</si>
  <si>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</si>
  <si>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</si>
  <si>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</si>
  <si>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</si>
  <si>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</si>
  <si>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</si>
  <si>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</si>
  <si>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</si>
  <si>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</si>
  <si>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</si>
  <si>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</si>
  <si>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</si>
  <si>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</si>
  <si>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</si>
  <si>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</si>
  <si>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</si>
  <si>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</si>
  <si>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</si>
  <si>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</si>
  <si>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</si>
  <si>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</si>
  <si>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</si>
  <si>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</si>
  <si>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</si>
  <si>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</si>
  <si>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</si>
  <si>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</si>
  <si>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</si>
  <si>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</si>
  <si>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</si>
  <si>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</si>
  <si>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</si>
  <si>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</si>
  <si>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</si>
  <si>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</si>
  <si>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</si>
  <si>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</si>
  <si>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</si>
  <si>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</si>
  <si>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</si>
  <si>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</si>
  <si>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</si>
  <si>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</si>
  <si>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</si>
  <si>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</si>
  <si>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</si>
  <si>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</si>
  <si>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</si>
  <si>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</si>
  <si>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</si>
  <si>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</si>
  <si>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</si>
  <si>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</si>
  <si>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</si>
  <si>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</si>
  <si>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</si>
  <si>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</si>
  <si>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</si>
  <si>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</si>
  <si>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</si>
  <si>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</si>
  <si>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</si>
  <si>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</si>
  <si>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</si>
  <si>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</si>
  <si>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</si>
  <si>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</si>
  <si>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</si>
  <si>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</si>
  <si>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</si>
  <si>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</si>
  <si>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</si>
  <si>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</si>
  <si>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</si>
  <si>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</si>
  <si>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</si>
  <si>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</si>
  <si>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</si>
  <si>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</si>
  <si>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</si>
  <si>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</si>
  <si>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</si>
  <si>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</si>
  <si>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</si>
  <si>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</si>
  <si>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</si>
  <si>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</si>
  <si>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</si>
  <si>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</si>
  <si>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</si>
  <si>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</si>
  <si>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</si>
  <si>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</si>
  <si>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</si>
  <si>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</si>
  <si>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</si>
  <si>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</si>
  <si>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</si>
  <si>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</si>
  <si>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</si>
  <si>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</si>
  <si>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</si>
  <si>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</si>
  <si>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</si>
  <si>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</si>
  <si>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</si>
  <si>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</si>
  <si>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</si>
  <si>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</si>
  <si>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</si>
  <si>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</si>
  <si>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</si>
  <si>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</si>
  <si>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</si>
  <si>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</si>
  <si>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</si>
  <si>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</si>
  <si>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</si>
  <si>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</si>
  <si>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</si>
  <si>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</si>
  <si>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</si>
  <si>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</si>
  <si>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</si>
  <si>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</si>
  <si>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</si>
  <si>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</si>
  <si>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</si>
  <si>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</si>
  <si>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</si>
  <si>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</si>
  <si>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</si>
  <si>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</si>
  <si>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</si>
  <si>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</si>
  <si>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</si>
  <si>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</si>
  <si>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</si>
  <si>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</si>
  <si>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</si>
  <si>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</si>
  <si>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</si>
  <si>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</si>
  <si>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</si>
  <si>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</si>
  <si>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</si>
  <si>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</si>
  <si>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</si>
  <si>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</si>
  <si>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</si>
  <si>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</si>
  <si>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</si>
  <si>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</si>
  <si>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</si>
  <si>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</si>
  <si>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</si>
  <si>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</si>
  <si>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</si>
  <si>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</si>
  <si>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</si>
  <si>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</si>
  <si>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</si>
  <si>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</si>
  <si>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</si>
  <si>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</si>
  <si>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</si>
  <si>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</si>
  <si>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</si>
  <si>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</si>
  <si>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</si>
  <si>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</si>
  <si>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</si>
  <si>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</si>
  <si>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</si>
  <si>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</si>
  <si>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</si>
  <si>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</si>
  <si>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</si>
  <si>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</si>
  <si>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</si>
  <si>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</si>
  <si>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</si>
  <si>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</si>
  <si>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</si>
  <si>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</si>
  <si>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</si>
  <si>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</si>
  <si>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</si>
  <si>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</si>
  <si>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</si>
  <si>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</si>
  <si>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</si>
  <si>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</si>
  <si>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</si>
  <si>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</si>
  <si>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</si>
  <si>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</si>
  <si>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</si>
  <si>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</si>
  <si>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</si>
  <si>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</si>
  <si>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</si>
  <si>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</si>
  <si>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</si>
  <si>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</si>
  <si>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</si>
  <si>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</si>
  <si>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</si>
  <si>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</si>
  <si>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</si>
  <si>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</si>
  <si>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</si>
  <si>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</si>
  <si>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</si>
  <si>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</si>
  <si>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</si>
  <si>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</si>
  <si>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</si>
  <si>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</si>
  <si>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</si>
  <si>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</si>
  <si>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</si>
  <si>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</si>
  <si>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</si>
  <si>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</si>
  <si>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</si>
  <si>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</si>
  <si>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</si>
  <si>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</si>
  <si>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</si>
  <si>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</si>
  <si>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</si>
  <si>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</si>
  <si>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</si>
  <si>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</si>
  <si>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</si>
  <si>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</si>
  <si>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</si>
  <si>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</si>
  <si>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</si>
  <si>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</si>
  <si>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</si>
  <si>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</si>
  <si>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</si>
  <si>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</si>
  <si>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</si>
  <si>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</si>
  <si>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</si>
  <si>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</si>
  <si>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</si>
  <si>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</si>
  <si>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</si>
  <si>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</si>
  <si>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</si>
  <si>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</si>
  <si>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</si>
  <si>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</si>
  <si>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</si>
  <si>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</si>
  <si>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</si>
  <si>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</si>
  <si>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</si>
  <si>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</si>
  <si>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</si>
  <si>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</si>
  <si>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</si>
  <si>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</si>
  <si>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</si>
  <si>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</si>
  <si>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</si>
  <si>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</si>
  <si>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</si>
  <si>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</si>
  <si>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</si>
  <si>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</si>
  <si>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</si>
  <si>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</si>
  <si>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</si>
  <si>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</si>
  <si>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</si>
  <si>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</si>
  <si>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</si>
  <si>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</si>
  <si>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</si>
  <si>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</si>
  <si>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</si>
  <si>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</si>
  <si>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</si>
  <si>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</si>
  <si>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</si>
  <si>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</si>
  <si>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</si>
  <si>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</si>
  <si>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</si>
  <si>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</si>
  <si>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</si>
  <si>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</si>
  <si>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</si>
  <si>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</si>
  <si>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</si>
  <si>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</si>
  <si>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</si>
  <si>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</si>
  <si>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</si>
  <si>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</si>
  <si>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</si>
  <si>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</si>
  <si>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</si>
  <si>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</si>
  <si>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</si>
  <si>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</si>
  <si>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</si>
  <si>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</si>
  <si>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</si>
  <si>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</si>
  <si>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</si>
  <si>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</si>
  <si>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</si>
  <si>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</si>
  <si>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</si>
  <si>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</si>
  <si>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</si>
  <si>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</si>
  <si>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</si>
  <si>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</si>
  <si>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</si>
  <si>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</si>
  <si>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</si>
  <si>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</si>
  <si>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</si>
  <si>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</si>
  <si>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</si>
  <si>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</si>
  <si>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</si>
  <si>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</si>
  <si>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</si>
  <si>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</si>
  <si>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</si>
  <si>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</si>
  <si>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</si>
  <si>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</si>
  <si>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</si>
  <si>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</si>
  <si>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</si>
  <si>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</si>
  <si>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</si>
  <si>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</si>
  <si>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</si>
  <si>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</si>
  <si>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</si>
  <si>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</si>
  <si>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</si>
  <si>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</si>
  <si>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</si>
  <si>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</si>
  <si>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</si>
  <si>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</si>
  <si>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</si>
  <si>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</si>
  <si>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</si>
  <si>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</si>
  <si>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</si>
  <si>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</si>
  <si>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</si>
  <si>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</si>
  <si>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</si>
  <si>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</si>
  <si>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</si>
  <si>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</si>
  <si>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</si>
  <si>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</si>
  <si>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</si>
  <si>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</si>
  <si>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</si>
  <si>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</si>
  <si>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</si>
  <si>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</si>
  <si>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</si>
  <si>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</si>
  <si>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</si>
  <si>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</si>
  <si>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</si>
  <si>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</si>
  <si>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</si>
  <si>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</si>
  <si>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</si>
  <si>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</si>
  <si>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</si>
  <si>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</si>
  <si>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</si>
  <si>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</si>
  <si>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</si>
  <si>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</si>
  <si>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</si>
  <si>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</si>
  <si>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</si>
  <si>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</si>
  <si>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</si>
  <si>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</si>
  <si>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</si>
  <si>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</si>
  <si>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</si>
  <si>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</si>
  <si>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</si>
  <si>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</si>
  <si>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</si>
  <si>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</si>
  <si>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</si>
  <si>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</si>
  <si>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</si>
  <si>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</si>
  <si>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</si>
  <si>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</si>
  <si>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</si>
  <si>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</si>
  <si>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</si>
  <si>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</si>
  <si>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</si>
  <si>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</si>
  <si>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</si>
  <si>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</si>
  <si>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</si>
  <si>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</si>
  <si>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</si>
  <si>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</si>
  <si>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</si>
  <si>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</si>
  <si>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</si>
  <si>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</si>
  <si>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</si>
  <si>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</si>
  <si>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</si>
  <si>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</si>
  <si>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</si>
  <si>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</si>
  <si>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</si>
  <si>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</si>
  <si>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</si>
  <si>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</si>
  <si>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</si>
  <si>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</si>
  <si>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</si>
  <si>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</si>
  <si>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</si>
  <si>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</si>
  <si>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</si>
  <si>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</si>
  <si>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</si>
  <si>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</si>
  <si>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</si>
  <si>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</si>
  <si>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</si>
  <si>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</si>
  <si>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</si>
  <si>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</si>
  <si>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</si>
  <si>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</si>
  <si>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</si>
  <si>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</si>
  <si>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</si>
  <si>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</si>
  <si>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</si>
  <si>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</si>
  <si>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</si>
  <si>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</si>
  <si>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</si>
  <si>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</si>
  <si>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</si>
  <si>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</si>
  <si>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</si>
  <si>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</si>
  <si>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</si>
  <si>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</si>
  <si>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</si>
  <si>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</si>
  <si>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</si>
  <si>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</si>
  <si>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</si>
  <si>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</si>
  <si>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</si>
  <si>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</si>
  <si>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</si>
  <si>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</si>
  <si>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</si>
  <si>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</si>
  <si>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</si>
  <si>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</si>
  <si>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</si>
  <si>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</si>
  <si>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</si>
  <si>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</si>
  <si>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</si>
  <si>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</si>
  <si>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</si>
  <si>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</si>
  <si>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</si>
  <si>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</si>
  <si>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</si>
  <si>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</si>
  <si>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</si>
  <si>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</si>
  <si>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</si>
  <si>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</si>
  <si>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</si>
  <si>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</si>
  <si>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</si>
  <si>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</si>
  <si>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</si>
  <si>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</si>
  <si>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</si>
  <si>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</si>
  <si>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</si>
  <si>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</si>
  <si>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</si>
  <si>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</si>
  <si>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</si>
  <si>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</si>
  <si>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</si>
  <si>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</si>
  <si>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</si>
  <si>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</si>
  <si>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</si>
  <si>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</si>
  <si>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</si>
  <si>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</si>
  <si>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</si>
  <si>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</si>
  <si>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</si>
  <si>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</si>
  <si>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</si>
  <si>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</si>
  <si>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</si>
  <si>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</si>
  <si>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</si>
  <si>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</si>
  <si>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</si>
  <si>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</si>
  <si>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</si>
  <si>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</si>
  <si>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</si>
  <si>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</si>
  <si>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</si>
  <si>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</si>
  <si>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</si>
  <si>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</si>
  <si>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</si>
  <si>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</si>
  <si>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</si>
  <si>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</si>
  <si>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</si>
  <si>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</si>
  <si>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</si>
  <si>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</si>
  <si>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</si>
  <si>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</si>
  <si>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</si>
  <si>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</si>
  <si>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</si>
  <si>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</si>
  <si>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</si>
  <si>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</si>
  <si>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</si>
  <si>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</si>
  <si>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</si>
  <si>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</si>
  <si>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</si>
  <si>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</si>
  <si>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</si>
  <si>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</si>
  <si>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</si>
  <si>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</si>
  <si>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</si>
  <si>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</si>
  <si>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</si>
  <si>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</si>
  <si>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</si>
  <si>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</si>
  <si>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</si>
  <si>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</si>
  <si>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</si>
  <si>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</si>
  <si>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</si>
  <si>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</si>
  <si>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</si>
  <si>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</si>
  <si>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</si>
  <si>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</si>
  <si>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</si>
  <si>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</si>
  <si>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</si>
  <si>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</si>
  <si>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</si>
  <si>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</si>
  <si>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</si>
  <si>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</si>
  <si>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</si>
  <si>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</si>
  <si>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</si>
  <si>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</si>
  <si>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</si>
  <si>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</si>
  <si>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</si>
  <si>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</si>
  <si>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</si>
  <si>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</si>
  <si>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</si>
  <si>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</si>
  <si>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</si>
  <si>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</si>
  <si>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</si>
  <si>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</si>
  <si>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</si>
  <si>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</si>
  <si>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</si>
  <si>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</si>
  <si>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</si>
  <si>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</si>
  <si>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</si>
  <si>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</si>
  <si>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</si>
  <si>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</si>
  <si>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</si>
  <si>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</si>
  <si>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</si>
  <si>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</si>
  <si>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</si>
  <si>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</si>
  <si>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</si>
  <si>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</si>
  <si>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</si>
  <si>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</si>
  <si>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</si>
  <si>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</si>
  <si>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</si>
  <si>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</si>
  <si>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</si>
  <si>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</si>
  <si>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</si>
  <si>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</si>
  <si>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</si>
  <si>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</si>
  <si>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</si>
  <si>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</si>
  <si>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</si>
  <si>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</si>
  <si>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</si>
  <si>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</si>
  <si>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</si>
  <si>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</si>
  <si>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</si>
  <si>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</si>
  <si>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</si>
  <si>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</si>
  <si>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</si>
  <si>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</si>
  <si>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</si>
  <si>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</si>
  <si>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</si>
  <si>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</si>
  <si>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</si>
  <si>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</si>
  <si>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</si>
  <si>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</si>
  <si>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</si>
  <si>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</si>
  <si>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</si>
  <si>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</si>
  <si>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</si>
  <si>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</si>
  <si>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</si>
  <si>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</si>
  <si>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</si>
  <si>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</si>
  <si>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</si>
  <si>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</si>
  <si>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</si>
  <si>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</si>
  <si>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</si>
  <si>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</si>
  <si>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</si>
  <si>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</si>
  <si>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</si>
  <si>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</si>
  <si>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</si>
  <si>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</si>
  <si>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</si>
  <si>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</si>
  <si>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</si>
  <si>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</si>
  <si>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</si>
  <si>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</si>
  <si>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</si>
  <si>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</si>
  <si>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</si>
  <si>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</si>
  <si>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</si>
  <si>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</si>
  <si>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</si>
  <si>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</si>
  <si>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</si>
  <si>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</si>
  <si>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</si>
  <si>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</si>
  <si>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</si>
  <si>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</si>
  <si>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</si>
  <si>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</si>
  <si>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</si>
  <si>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</si>
  <si>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</si>
  <si>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</si>
  <si>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</si>
  <si>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</si>
  <si>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</si>
  <si>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</si>
  <si>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</si>
  <si>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</si>
  <si>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</si>
  <si>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</si>
  <si>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</si>
  <si>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</si>
  <si>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</si>
  <si>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</si>
  <si>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</si>
  <si>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</si>
  <si>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</si>
  <si>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</si>
  <si>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</si>
  <si>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</si>
  <si>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</si>
  <si>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</si>
  <si>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</si>
  <si>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</si>
  <si>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</si>
  <si>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</si>
  <si>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</si>
  <si>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</si>
  <si>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</si>
  <si>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</si>
  <si>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</si>
  <si>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</si>
  <si>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</si>
  <si>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</si>
  <si>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</si>
  <si>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</si>
  <si>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</si>
  <si>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</si>
  <si>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</si>
  <si>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</si>
  <si>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</si>
  <si>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</si>
  <si>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</si>
  <si>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</si>
  <si>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</si>
  <si>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</si>
  <si>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</si>
  <si>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</si>
  <si>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</si>
  <si>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</si>
  <si>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</si>
  <si>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</si>
  <si>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</si>
  <si>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</si>
  <si>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</si>
  <si>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</si>
  <si>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</si>
  <si>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</si>
  <si>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</si>
  <si>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</si>
  <si>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</si>
  <si>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</si>
  <si>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</si>
  <si>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</si>
  <si>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</si>
  <si>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</si>
  <si>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</si>
  <si>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</si>
  <si>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</si>
  <si>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</si>
  <si>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</si>
  <si>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</si>
  <si>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</si>
  <si>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</si>
  <si>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</si>
  <si>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</si>
  <si>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</si>
  <si>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</si>
  <si>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</si>
  <si>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</si>
  <si>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</si>
  <si>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</si>
  <si>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</si>
  <si>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</si>
  <si>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</si>
  <si>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</si>
  <si>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</si>
  <si>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</si>
  <si>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</si>
  <si>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</si>
  <si>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</si>
  <si>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</si>
  <si>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</si>
  <si>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</si>
  <si>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</si>
  <si>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</si>
  <si>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</si>
  <si>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</si>
  <si>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</si>
  <si>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</si>
  <si>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</si>
  <si>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</si>
  <si>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</si>
  <si>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</si>
  <si>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</si>
  <si>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</si>
  <si>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</si>
  <si>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</si>
  <si>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</si>
  <si>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</si>
  <si>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</si>
  <si>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</si>
  <si>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</si>
  <si>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</si>
  <si>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</si>
  <si>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</si>
  <si>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</si>
  <si>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</si>
  <si>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</si>
  <si>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</si>
  <si>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</si>
  <si>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</si>
  <si>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</si>
  <si>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</si>
  <si>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</si>
  <si>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</si>
  <si>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</si>
  <si>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</si>
  <si>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</si>
  <si>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</si>
  <si>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</si>
  <si>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</si>
  <si>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</si>
  <si>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</si>
  <si>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</si>
  <si>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</si>
  <si>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</si>
  <si>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</si>
  <si>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</si>
  <si>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</si>
  <si>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</si>
  <si>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</si>
  <si>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</si>
  <si>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</si>
  <si>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</si>
  <si>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</si>
  <si>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</si>
  <si>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</si>
  <si>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</si>
  <si>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</si>
  <si>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</si>
  <si>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</si>
  <si>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</si>
  <si>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</si>
  <si>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</si>
  <si>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</si>
  <si>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</si>
  <si>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</si>
  <si>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</si>
  <si>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</si>
  <si>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</si>
  <si>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</si>
  <si>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</si>
  <si>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</si>
  <si>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</si>
  <si>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</si>
  <si>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</si>
  <si>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</si>
  <si>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</si>
  <si>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</si>
  <si>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</si>
  <si>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</si>
  <si>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</si>
  <si>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</si>
  <si>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</si>
  <si>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</si>
  <si>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</si>
  <si>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</si>
  <si>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</si>
  <si>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</si>
  <si>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</si>
  <si>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</si>
  <si>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</si>
  <si>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</si>
  <si>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</si>
  <si>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</si>
  <si>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</si>
  <si>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</si>
  <si>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</si>
  <si>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</si>
  <si>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</si>
  <si>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</si>
  <si>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</si>
  <si>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</si>
  <si>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</si>
  <si>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</si>
  <si>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</si>
  <si>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</si>
  <si>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</si>
  <si>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</si>
  <si>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</si>
  <si>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</si>
  <si>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</si>
  <si>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</si>
  <si>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</si>
  <si>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</si>
  <si>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</si>
  <si>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</si>
  <si>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</si>
  <si>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</si>
  <si>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</si>
  <si>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</si>
  <si>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</si>
  <si>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</si>
  <si>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</si>
  <si>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</si>
  <si>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</si>
  <si>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</si>
  <si>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</si>
  <si>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</si>
  <si>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</si>
  <si>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</si>
  <si>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</si>
  <si>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</si>
  <si>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</si>
  <si>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</si>
  <si>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</si>
  <si>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</si>
  <si>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</si>
  <si>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</si>
  <si>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</si>
  <si>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</si>
  <si>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</si>
  <si>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</si>
  <si>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</si>
  <si>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</si>
  <si>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</si>
  <si>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</si>
  <si>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</si>
  <si>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</si>
  <si>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</si>
  <si>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</si>
  <si>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</si>
  <si>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</si>
  <si>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</si>
  <si>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</si>
  <si>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</si>
  <si>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</si>
  <si>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</si>
  <si>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</si>
  <si>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</si>
  <si>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</si>
  <si>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</si>
  <si>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</si>
  <si>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</si>
  <si>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</si>
  <si>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</si>
  <si>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</si>
  <si>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</si>
  <si>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</si>
  <si>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</si>
  <si>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</si>
  <si>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</si>
  <si>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</si>
  <si>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</si>
  <si>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</si>
  <si>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</si>
  <si>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</si>
  <si>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</si>
  <si>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</si>
  <si>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</si>
  <si>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</si>
  <si>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</si>
  <si>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</si>
  <si>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</si>
  <si>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</si>
  <si>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</si>
  <si>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</si>
  <si>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</si>
  <si>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</si>
  <si>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</si>
  <si>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</si>
  <si>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</si>
  <si>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</si>
  <si>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</si>
  <si>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</si>
  <si>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</si>
  <si>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</si>
  <si>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</si>
  <si>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</si>
  <si>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</si>
  <si>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</si>
  <si>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</si>
  <si>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</si>
  <si>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</si>
  <si>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</si>
  <si>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</si>
  <si>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</si>
  <si>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</si>
  <si>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</si>
  <si>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</si>
  <si>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</si>
  <si>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</si>
  <si>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</si>
  <si>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</si>
  <si>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</si>
  <si>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</si>
  <si>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</si>
  <si>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</si>
  <si>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</si>
  <si>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</si>
  <si>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</si>
  <si>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</si>
  <si>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</si>
  <si>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</si>
  <si>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</si>
  <si>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</si>
  <si>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</si>
  <si>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</si>
  <si>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</si>
  <si>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</si>
  <si>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</si>
  <si>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</si>
  <si>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</si>
  <si>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</si>
  <si>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</si>
  <si>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</si>
  <si>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</si>
  <si>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</si>
  <si>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</si>
  <si>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</si>
  <si>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</si>
  <si>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</si>
  <si>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</si>
  <si>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</si>
  <si>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</si>
  <si>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</si>
  <si>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</si>
  <si>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</si>
  <si>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</si>
  <si>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</si>
  <si>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</si>
  <si>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</si>
  <si>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</si>
  <si>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</si>
  <si>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</si>
  <si>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</si>
  <si>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</si>
  <si>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</si>
  <si>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</si>
  <si>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</si>
  <si>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</si>
  <si>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</si>
  <si>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</si>
  <si>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</si>
  <si>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</si>
  <si>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</si>
  <si>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</si>
  <si>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</si>
  <si>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</si>
  <si>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</si>
  <si>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</si>
  <si>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</si>
  <si>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</si>
  <si>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</si>
  <si>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</si>
  <si>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</si>
  <si>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</si>
  <si>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</si>
  <si>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</si>
  <si>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</si>
  <si>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</si>
  <si>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</si>
  <si>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</si>
  <si>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</si>
  <si>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</si>
  <si>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</si>
  <si>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</si>
  <si>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</si>
  <si>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</si>
  <si>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</si>
  <si>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</si>
  <si>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</si>
  <si>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</si>
  <si>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</si>
  <si>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</si>
  <si>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</si>
  <si>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</si>
  <si>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</si>
  <si>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</si>
  <si>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</si>
  <si>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</si>
  <si>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</si>
  <si>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</si>
  <si>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</si>
  <si>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</si>
  <si>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</si>
  <si>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</si>
  <si>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</si>
  <si>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</si>
  <si>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</si>
  <si>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</si>
  <si>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</si>
  <si>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</si>
  <si>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</si>
  <si>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</si>
  <si>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</si>
  <si>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</si>
  <si>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</si>
  <si>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</si>
  <si>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</si>
  <si>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</si>
  <si>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</si>
  <si>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</si>
  <si>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</si>
  <si>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</si>
  <si>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</si>
  <si>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</si>
  <si>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</si>
  <si>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</si>
  <si>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</si>
  <si>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</si>
  <si>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</si>
  <si>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</si>
  <si>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</si>
  <si>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</si>
  <si>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</si>
  <si>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</si>
  <si>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</si>
  <si>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</si>
  <si>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</si>
  <si>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</si>
  <si>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</si>
  <si>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</si>
  <si>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</si>
  <si>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</si>
  <si>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</si>
  <si>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</si>
  <si>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</si>
  <si>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</si>
  <si>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</si>
  <si>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</si>
  <si>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</si>
  <si>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</si>
  <si>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</si>
  <si>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</si>
  <si>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</si>
  <si>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</si>
  <si>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</si>
  <si>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</si>
  <si>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</si>
  <si>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</si>
  <si>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</si>
  <si>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</si>
  <si>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</si>
  <si>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</si>
  <si>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</si>
  <si>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</si>
  <si>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</si>
  <si>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</si>
  <si>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</si>
  <si>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</si>
  <si>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</si>
  <si>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</si>
  <si>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</si>
  <si>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</si>
  <si>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</si>
  <si>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</si>
  <si>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</si>
  <si>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</si>
  <si>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</si>
  <si>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</si>
  <si>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</si>
  <si>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</si>
  <si>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</si>
  <si>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</si>
  <si>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</si>
  <si>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</si>
  <si>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</si>
  <si>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</si>
  <si>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</si>
  <si>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</si>
  <si>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</si>
  <si>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</si>
  <si>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</si>
  <si>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</si>
  <si>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</si>
  <si>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</si>
  <si>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</si>
  <si>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</si>
  <si>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</si>
  <si>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</si>
  <si>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</si>
  <si>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</si>
  <si>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</si>
  <si>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</si>
  <si>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</si>
  <si>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</si>
  <si>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</si>
  <si>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</si>
  <si>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</si>
  <si>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</si>
  <si>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</si>
  <si>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</si>
  <si>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</si>
  <si>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</si>
  <si>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</si>
  <si>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</si>
  <si>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</si>
  <si>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</si>
  <si>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</si>
  <si>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</si>
  <si>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</si>
  <si>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</si>
  <si>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</si>
  <si>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</si>
  <si>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</si>
  <si>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</si>
  <si>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</si>
  <si>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</si>
  <si>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</si>
  <si>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</si>
  <si>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</si>
  <si>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</si>
  <si>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</si>
  <si>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</si>
  <si>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</si>
  <si>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</si>
  <si>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</si>
  <si>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</si>
  <si>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</si>
  <si>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</si>
  <si>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</si>
  <si>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</si>
  <si>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</si>
  <si>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</si>
  <si>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</si>
  <si>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</si>
  <si>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</si>
  <si>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</si>
  <si>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</si>
  <si>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</si>
  <si>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</si>
  <si>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</si>
  <si>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</si>
  <si>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</si>
  <si>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</si>
  <si>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</si>
  <si>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</si>
  <si>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</si>
  <si>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</si>
  <si>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</si>
  <si>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</si>
  <si>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</si>
  <si>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</si>
  <si>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</si>
  <si>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</si>
  <si>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</si>
  <si>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</si>
  <si>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</si>
  <si>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</si>
  <si>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</si>
  <si>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</si>
  <si>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</si>
  <si>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</si>
  <si>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</si>
  <si>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</si>
  <si>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</si>
  <si>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</si>
  <si>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</si>
  <si>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</si>
  <si>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</si>
  <si>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</si>
  <si>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</si>
  <si>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</si>
  <si>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</si>
  <si>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</si>
  <si>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</si>
  <si>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</si>
  <si>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</si>
  <si>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</si>
  <si>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</si>
  <si>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</si>
  <si>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</si>
  <si>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</si>
  <si>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</si>
  <si>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</si>
  <si>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</si>
  <si>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</si>
  <si>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</si>
  <si>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</si>
  <si>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</si>
  <si>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</si>
  <si>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</si>
  <si>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</si>
  <si>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</si>
  <si>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</si>
  <si>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</si>
  <si>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</si>
  <si>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</si>
  <si>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</si>
  <si>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</si>
  <si>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</si>
  <si>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</si>
  <si>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</si>
  <si>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</si>
  <si>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</si>
  <si>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</si>
  <si>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</si>
  <si>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</si>
  <si>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</si>
  <si>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</si>
  <si>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</si>
  <si>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</si>
  <si>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</si>
  <si>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</si>
  <si>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</si>
  <si>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</si>
  <si>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</si>
  <si>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</si>
  <si>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</si>
  <si>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</si>
  <si>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</si>
  <si>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</si>
  <si>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</si>
  <si>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</si>
  <si>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</si>
  <si>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</si>
  <si>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</si>
  <si>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</si>
  <si>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</si>
  <si>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</si>
  <si>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</si>
  <si>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</si>
  <si>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</si>
  <si>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</si>
  <si>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</si>
  <si>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</si>
  <si>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</si>
  <si>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</si>
  <si>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</si>
  <si>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</si>
  <si>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</si>
  <si>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</si>
  <si>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</si>
  <si>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</si>
  <si>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</si>
  <si>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</si>
  <si>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</si>
  <si>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</si>
  <si>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</si>
  <si>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</si>
  <si>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</si>
  <si>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</si>
  <si>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</si>
  <si>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</si>
  <si>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</si>
  <si>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</si>
  <si>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</si>
  <si>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</si>
  <si>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</si>
  <si>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</si>
  <si>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</si>
  <si>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</si>
  <si>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</si>
  <si>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</si>
  <si>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</si>
  <si>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</si>
  <si>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</si>
  <si>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</si>
  <si>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</si>
  <si>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</si>
  <si>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</si>
  <si>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</si>
  <si>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</si>
  <si>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</si>
  <si>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</si>
  <si>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</si>
  <si>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</si>
  <si>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</si>
  <si>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</si>
  <si>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</si>
  <si>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</si>
  <si>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</si>
  <si>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</si>
  <si>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</si>
  <si>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</si>
  <si>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</si>
  <si>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</si>
  <si>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</si>
  <si>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</si>
  <si>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</si>
  <si>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</si>
  <si>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</si>
  <si>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</si>
  <si>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</si>
  <si>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</si>
  <si>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</si>
  <si>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</si>
  <si>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</si>
  <si>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</si>
  <si>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</si>
  <si>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</si>
  <si>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</si>
  <si>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</si>
  <si>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</si>
  <si>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</si>
  <si>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</si>
  <si>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</si>
  <si>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</si>
  <si>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</si>
  <si>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</si>
  <si>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</si>
  <si>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</si>
  <si>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</si>
  <si>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</si>
  <si>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</si>
  <si>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</si>
  <si>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</si>
  <si>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</si>
  <si>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</si>
  <si>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</si>
  <si>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</si>
  <si>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</si>
  <si>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</si>
  <si>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</si>
  <si>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</si>
  <si>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</si>
  <si>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</si>
  <si>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</si>
  <si>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</si>
  <si>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</si>
  <si>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</si>
  <si>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</si>
  <si>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</si>
  <si>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</si>
  <si>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</si>
  <si>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</si>
  <si>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</si>
  <si>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</si>
  <si>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</si>
  <si>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</si>
  <si>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</si>
  <si>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</si>
  <si>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</si>
  <si>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</si>
  <si>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</si>
  <si>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</si>
  <si>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</si>
  <si>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</si>
  <si>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</si>
  <si>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</si>
  <si>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</si>
  <si>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</si>
  <si>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</si>
  <si>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</si>
  <si>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</si>
  <si>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</si>
  <si>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</si>
  <si>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</si>
  <si>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</si>
  <si>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</si>
  <si>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</si>
  <si>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</si>
  <si>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</si>
  <si>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</si>
  <si>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</si>
  <si>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</si>
  <si>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</si>
  <si>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</si>
  <si>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</si>
  <si>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</si>
  <si>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</si>
  <si>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</si>
  <si>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</si>
  <si>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</si>
  <si>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</si>
  <si>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</si>
  <si>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</si>
  <si>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</si>
  <si>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</si>
  <si>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</si>
  <si>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</si>
  <si>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</si>
  <si>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</si>
  <si>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</si>
  <si>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</si>
  <si>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</si>
  <si>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</si>
  <si>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</si>
  <si>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</si>
  <si>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</si>
  <si>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</si>
  <si>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</si>
  <si>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</si>
  <si>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</si>
  <si>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</si>
  <si>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</si>
  <si>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</si>
  <si>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</si>
  <si>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</si>
  <si>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</si>
  <si>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</si>
  <si>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</si>
  <si>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</si>
  <si>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</si>
  <si>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</si>
  <si>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</si>
  <si>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</si>
  <si>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</si>
  <si>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</si>
  <si>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</si>
  <si>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</si>
  <si>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</si>
  <si>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</si>
  <si>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</si>
  <si>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</si>
  <si>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</si>
  <si>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</si>
  <si>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</si>
  <si>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</si>
  <si>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</si>
  <si>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</si>
  <si>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</si>
  <si>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</si>
  <si>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</si>
  <si>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</si>
  <si>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</si>
  <si>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</si>
  <si>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</si>
  <si>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</si>
  <si>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</si>
  <si>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</si>
  <si>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</si>
  <si>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</si>
  <si>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</si>
  <si>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</si>
  <si>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</si>
  <si>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</si>
  <si>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</si>
  <si>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</si>
  <si>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</si>
  <si>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</si>
  <si>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</si>
  <si>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</si>
  <si>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</si>
  <si>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</si>
  <si>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</si>
  <si>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</si>
  <si>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</si>
  <si>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</si>
  <si>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</si>
  <si>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</si>
  <si>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</si>
  <si>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</si>
  <si>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</si>
  <si>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</si>
  <si>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</si>
  <si>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</si>
  <si>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</si>
  <si>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</si>
  <si>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</si>
  <si>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</si>
  <si>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</si>
  <si>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</si>
  <si>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</si>
  <si>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</si>
  <si>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</si>
  <si>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</si>
  <si>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</si>
  <si>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</si>
  <si>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</si>
  <si>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</si>
  <si>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</si>
  <si>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</si>
  <si>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</si>
  <si>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</si>
  <si>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</si>
  <si>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</si>
  <si>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</si>
  <si>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</si>
  <si>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</si>
  <si>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</si>
  <si>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</si>
  <si>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</si>
  <si>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</si>
  <si>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</si>
  <si>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</si>
  <si>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</si>
  <si>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</si>
  <si>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</si>
  <si>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</si>
  <si>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</si>
  <si>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</si>
  <si>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</si>
  <si>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</si>
  <si>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</si>
  <si>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</si>
  <si>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</si>
  <si>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</si>
  <si>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</si>
  <si>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</si>
  <si>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</si>
  <si>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</si>
  <si>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</si>
  <si>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</si>
  <si>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</si>
  <si>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</si>
  <si>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</si>
  <si>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</si>
  <si>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</si>
  <si>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</si>
  <si>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</si>
  <si>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</si>
  <si>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</si>
  <si>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</si>
  <si>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</si>
  <si>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</si>
  <si>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</si>
  <si>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</si>
  <si>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</si>
  <si>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</si>
  <si>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</si>
  <si>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</si>
  <si>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</si>
  <si>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</si>
  <si>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</si>
  <si>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</si>
  <si>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</si>
  <si>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</si>
  <si>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</si>
  <si>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</si>
  <si>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</si>
  <si>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</si>
  <si>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</si>
  <si>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</si>
  <si>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</si>
  <si>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</si>
  <si>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</si>
  <si>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</si>
  <si>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</si>
  <si>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</si>
  <si>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</si>
  <si>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</si>
  <si>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</si>
  <si>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</si>
  <si>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</si>
  <si>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</si>
  <si>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</si>
  <si>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</si>
  <si>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</si>
  <si>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</si>
  <si>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</si>
  <si>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</si>
  <si>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</si>
  <si>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</si>
  <si>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</si>
  <si>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</si>
  <si>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</si>
  <si>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</si>
  <si>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</si>
  <si>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</si>
  <si>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</si>
  <si>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</si>
  <si>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</si>
  <si>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</si>
  <si>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</si>
  <si>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</si>
  <si>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</si>
  <si>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</si>
  <si>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</si>
  <si>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</si>
  <si>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</si>
  <si>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</si>
  <si>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</si>
  <si>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</si>
  <si>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</si>
  <si>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</si>
  <si>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</si>
  <si>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</si>
  <si>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</si>
  <si>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</si>
  <si>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</si>
  <si>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</si>
  <si>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</si>
  <si>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</si>
  <si>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</si>
  <si>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</si>
  <si>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</si>
  <si>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</si>
  <si>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</si>
  <si>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</si>
  <si>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</si>
  <si>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</si>
  <si>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</si>
  <si>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</si>
  <si>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</si>
  <si>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</si>
  <si>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</si>
  <si>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</si>
  <si>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</si>
  <si>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</si>
  <si>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</si>
  <si>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</si>
  <si>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</si>
  <si>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</si>
  <si>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</si>
  <si>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</si>
  <si>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</si>
  <si>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</si>
  <si>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</si>
  <si>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</si>
  <si>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</si>
  <si>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</si>
  <si>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</si>
  <si>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</si>
  <si>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</si>
  <si>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</si>
  <si>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</si>
  <si>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</si>
  <si>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</si>
  <si>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</si>
  <si>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</si>
  <si>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</si>
  <si>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</si>
  <si>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</si>
  <si>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</si>
  <si>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</si>
  <si>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</si>
  <si>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</si>
  <si>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</si>
  <si>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</si>
  <si>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</si>
  <si>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</si>
  <si>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</si>
  <si>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</si>
  <si>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</si>
  <si>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</si>
  <si>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</si>
  <si>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</si>
  <si>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</si>
  <si>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</si>
  <si>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</si>
  <si>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</si>
  <si>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</si>
  <si>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</si>
  <si>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</si>
  <si>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</si>
  <si>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</si>
  <si>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</si>
  <si>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</si>
  <si>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</si>
  <si>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</si>
  <si>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</si>
  <si>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</si>
  <si>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</si>
  <si>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</si>
  <si>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</si>
  <si>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</si>
  <si>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</si>
  <si>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</si>
  <si>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</si>
  <si>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</si>
  <si>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</si>
  <si>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</si>
  <si>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</si>
  <si>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</si>
  <si>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</si>
  <si>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</si>
  <si>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</si>
  <si>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</si>
  <si>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</si>
  <si>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</si>
  <si>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</si>
  <si>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</si>
  <si>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</si>
  <si>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</si>
  <si>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</si>
  <si>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</si>
  <si>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</si>
  <si>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</si>
  <si>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</si>
  <si>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</si>
  <si>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</si>
  <si>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</si>
  <si>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</si>
  <si>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</si>
  <si>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</si>
  <si>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</si>
  <si>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</si>
  <si>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</si>
  <si>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</si>
  <si>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</si>
  <si>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</si>
  <si>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</si>
  <si>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</si>
  <si>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</si>
  <si>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</si>
  <si>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</si>
  <si>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</si>
  <si>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</si>
  <si>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</si>
  <si>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</si>
  <si>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</si>
  <si>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</si>
  <si>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</si>
  <si>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</si>
  <si>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</si>
  <si>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</si>
  <si>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</si>
  <si>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</si>
  <si>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</si>
  <si>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</si>
  <si>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</si>
  <si>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</si>
  <si>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</si>
  <si>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</si>
  <si>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</si>
  <si>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</si>
  <si>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</si>
  <si>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</si>
  <si>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</si>
  <si>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</si>
  <si>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</si>
  <si>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</si>
  <si>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</si>
  <si>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</si>
  <si>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</si>
  <si>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</si>
  <si>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</si>
  <si>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</si>
  <si>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</si>
  <si>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</si>
  <si>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</si>
  <si>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</si>
  <si>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</si>
  <si>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</si>
  <si>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</si>
  <si>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</si>
  <si>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</si>
  <si>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</si>
  <si>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</si>
  <si>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</si>
  <si>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</si>
  <si>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</si>
  <si>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</si>
  <si>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</si>
  <si>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</si>
  <si>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</si>
  <si>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</si>
  <si>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</si>
  <si>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</si>
  <si>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</si>
  <si>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</si>
  <si>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</si>
  <si>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</si>
  <si>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</si>
  <si>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</si>
  <si>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</si>
  <si>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</si>
  <si>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</si>
  <si>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</si>
  <si>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</si>
  <si>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</si>
  <si>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</si>
  <si>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</si>
  <si>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</si>
  <si>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</si>
  <si>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</si>
  <si>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</si>
  <si>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</si>
  <si>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</si>
  <si>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</si>
  <si>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</si>
  <si>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</si>
  <si>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</si>
  <si>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</si>
  <si>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</si>
  <si>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</si>
  <si>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</si>
  <si>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</si>
  <si>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</si>
  <si>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</si>
  <si>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</si>
  <si>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</si>
  <si>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</si>
  <si>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</si>
  <si>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</si>
  <si>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</si>
  <si>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</si>
  <si>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</si>
  <si>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</si>
  <si>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</si>
  <si>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</si>
  <si>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</si>
  <si>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</si>
  <si>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</si>
  <si>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</si>
  <si>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</si>
  <si>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</si>
  <si>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</si>
  <si>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</si>
  <si>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</si>
  <si>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</si>
  <si>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</si>
  <si>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</si>
  <si>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</si>
  <si>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</si>
  <si>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</si>
  <si>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</si>
  <si>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</si>
  <si>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</si>
  <si>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</si>
  <si>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</si>
  <si>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</si>
  <si>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</si>
  <si>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</si>
  <si>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</si>
  <si>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</si>
  <si>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</si>
  <si>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</si>
  <si>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</si>
  <si>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</si>
  <si>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</si>
  <si>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</si>
  <si>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</si>
  <si>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</si>
  <si>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</si>
  <si>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</si>
  <si>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</si>
  <si>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</si>
  <si>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</si>
  <si>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</si>
  <si>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</si>
  <si>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</si>
  <si>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</si>
  <si>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</si>
  <si>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</si>
  <si>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</si>
  <si>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</si>
  <si>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</si>
  <si>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</si>
  <si>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</si>
  <si>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</si>
  <si>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</si>
  <si>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</si>
  <si>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</si>
  <si>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</si>
  <si>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</si>
  <si>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</si>
  <si>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</si>
  <si>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</si>
  <si>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</si>
  <si>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</si>
  <si>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</si>
  <si>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</si>
  <si>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</si>
  <si>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</si>
  <si>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</si>
  <si>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</si>
  <si>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</si>
  <si>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</si>
  <si>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</si>
  <si>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</si>
  <si>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</si>
  <si>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</si>
  <si>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</si>
  <si>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</si>
  <si>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</si>
  <si>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</si>
  <si>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</si>
  <si>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</si>
  <si>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</si>
  <si>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</si>
  <si>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</si>
  <si>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</si>
  <si>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</si>
  <si>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</si>
  <si>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</si>
  <si>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</si>
  <si>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</si>
  <si>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</si>
  <si>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</si>
  <si>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</si>
  <si>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</si>
  <si>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</si>
  <si>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</si>
  <si>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</si>
  <si>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</si>
  <si>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</si>
  <si>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</si>
  <si>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</si>
  <si>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</si>
  <si>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</si>
  <si>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</si>
  <si>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</si>
  <si>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</si>
  <si>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</si>
  <si>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</si>
  <si>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</si>
  <si>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</si>
  <si>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</si>
  <si>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</si>
  <si>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</si>
  <si>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</si>
  <si>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</si>
  <si>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</si>
  <si>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</si>
  <si>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</si>
  <si>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</si>
  <si>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</si>
  <si>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</si>
  <si>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</si>
  <si>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</si>
  <si>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</si>
  <si>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</si>
  <si>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</si>
  <si>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</si>
  <si>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</si>
  <si>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</si>
  <si>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</si>
  <si>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</si>
  <si>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</si>
  <si>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</si>
  <si>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</si>
  <si>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</si>
  <si>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</si>
  <si>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</si>
  <si>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</si>
  <si>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</si>
  <si>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</si>
  <si>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</si>
  <si>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</si>
  <si>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</si>
  <si>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</si>
  <si>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</si>
  <si>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</si>
  <si>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</si>
  <si>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</si>
  <si>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</si>
  <si>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</si>
  <si>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</si>
  <si>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</si>
  <si>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</si>
  <si>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</si>
  <si>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</si>
  <si>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</si>
  <si>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</si>
  <si>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</si>
  <si>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</si>
  <si>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</si>
  <si>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</si>
  <si>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</si>
  <si>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</si>
  <si>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</si>
  <si>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</si>
  <si>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</si>
  <si>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</si>
  <si>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</si>
  <si>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</si>
  <si>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</si>
  <si>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</si>
  <si>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</si>
  <si>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</si>
  <si>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</si>
  <si>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</si>
  <si>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</si>
  <si>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</si>
  <si>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</si>
  <si>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</si>
  <si>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</si>
  <si>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</si>
  <si>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</si>
  <si>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</si>
  <si>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</si>
  <si>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</si>
  <si>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</si>
  <si>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</si>
  <si>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</si>
  <si>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</si>
  <si>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</si>
  <si>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</si>
  <si>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</si>
  <si>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</si>
  <si>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</si>
  <si>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</si>
  <si>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</si>
  <si>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</si>
  <si>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</si>
  <si>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</si>
  <si>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</si>
  <si>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</si>
  <si>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</si>
  <si>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</si>
  <si>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</si>
  <si>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</si>
  <si>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</si>
  <si>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</si>
  <si>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</si>
  <si>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</si>
  <si>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</si>
  <si>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</si>
  <si>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</si>
  <si>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</si>
  <si>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</si>
  <si>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</si>
  <si>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</si>
  <si>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</si>
  <si>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</si>
  <si>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</si>
  <si>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</si>
  <si>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</si>
  <si>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</si>
  <si>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</si>
  <si>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</si>
  <si>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</si>
  <si>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</si>
  <si>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</si>
  <si>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</si>
  <si>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</si>
  <si>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</si>
  <si>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</si>
  <si>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</si>
  <si>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</si>
  <si>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</si>
  <si>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</si>
  <si>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</si>
  <si>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</si>
  <si>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</si>
  <si>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</si>
  <si>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</si>
  <si>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</si>
  <si>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</si>
  <si>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</si>
  <si>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</si>
  <si>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</si>
  <si>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</si>
  <si>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</si>
  <si>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</si>
  <si>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</si>
  <si>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</si>
  <si>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</si>
  <si>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</si>
  <si>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</si>
  <si>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</si>
  <si>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</si>
  <si>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</si>
  <si>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</si>
  <si>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</si>
  <si>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</si>
  <si>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</si>
  <si>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</si>
  <si>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</si>
  <si>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</si>
  <si>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</si>
  <si>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</si>
  <si>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</si>
  <si>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</si>
  <si>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</si>
  <si>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</si>
  <si>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</si>
  <si>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</si>
  <si>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</si>
  <si>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</si>
  <si>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</si>
  <si>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</si>
  <si>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</si>
  <si>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</si>
  <si>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</si>
  <si>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</si>
  <si>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</si>
  <si>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</si>
  <si>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</si>
  <si>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</si>
  <si>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</si>
  <si>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</si>
  <si>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</si>
  <si>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</si>
  <si>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</si>
  <si>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</si>
  <si>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</si>
  <si>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</si>
  <si>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</si>
  <si>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</si>
  <si>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</si>
  <si>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</si>
  <si>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</si>
  <si>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</si>
  <si>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</si>
  <si>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</si>
  <si>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</si>
  <si>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</si>
  <si>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</si>
  <si>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</si>
  <si>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</si>
  <si>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</si>
  <si>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</si>
  <si>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</si>
  <si>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</si>
  <si>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</si>
  <si>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</si>
  <si>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</si>
  <si>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</si>
  <si>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</si>
  <si>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</si>
  <si>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</si>
  <si>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</si>
  <si>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</si>
  <si>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</si>
  <si>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</si>
  <si>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</si>
  <si>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</si>
  <si>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</si>
  <si>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</si>
  <si>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</si>
  <si>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</si>
  <si>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</si>
  <si>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</si>
  <si>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</si>
  <si>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</si>
  <si>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</si>
  <si>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</si>
  <si>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</si>
  <si>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</si>
  <si>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</si>
  <si>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</si>
  <si>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</si>
  <si>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</si>
  <si>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</si>
  <si>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</si>
  <si>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</si>
  <si>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</si>
  <si>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</si>
  <si>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</si>
  <si>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</si>
  <si>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</si>
  <si>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</si>
  <si>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</si>
  <si>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</si>
  <si>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</si>
  <si>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</si>
  <si>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</si>
  <si>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</si>
  <si>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</si>
  <si>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</si>
  <si>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</si>
  <si>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</si>
  <si>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</si>
  <si>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</si>
  <si>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</si>
  <si>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</si>
  <si>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</si>
  <si>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</si>
  <si>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</si>
  <si>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</si>
  <si>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</si>
  <si>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</si>
  <si>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</si>
  <si>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</si>
  <si>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</si>
  <si>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</si>
  <si>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</si>
  <si>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</si>
  <si>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</si>
  <si>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</si>
  <si>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</si>
  <si>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</si>
  <si>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</si>
  <si>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</si>
  <si>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</si>
  <si>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</si>
  <si>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</si>
  <si>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</si>
  <si>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</si>
  <si>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</si>
  <si>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</si>
  <si>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</si>
  <si>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</si>
  <si>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</si>
  <si>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</si>
  <si>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</si>
  <si>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</si>
  <si>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</si>
  <si>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</si>
  <si>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</si>
  <si>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</si>
  <si>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</si>
  <si>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</si>
  <si>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</si>
  <si>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</si>
  <si>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</si>
  <si>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</si>
  <si>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</si>
  <si>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</si>
  <si>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</si>
  <si>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</si>
  <si>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</si>
  <si>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</si>
  <si>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</si>
  <si>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</si>
  <si>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</si>
  <si>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</si>
  <si>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</si>
  <si>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</si>
  <si>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</si>
  <si>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</si>
  <si>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</si>
  <si>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</si>
  <si>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</si>
  <si>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</si>
  <si>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</si>
  <si>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</si>
  <si>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</si>
  <si>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</si>
  <si>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</si>
  <si>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</si>
  <si>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</si>
  <si>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</si>
  <si>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</si>
  <si>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</si>
  <si>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</si>
  <si>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</si>
  <si>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</si>
  <si>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</si>
  <si>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</si>
  <si>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</si>
  <si>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</si>
  <si>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</si>
  <si>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</si>
  <si>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</si>
  <si>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</si>
  <si>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</si>
  <si>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</si>
  <si>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</si>
  <si>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</si>
  <si>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</si>
  <si>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</si>
  <si>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</si>
  <si>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</si>
  <si>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</si>
  <si>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</si>
  <si>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</si>
  <si>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</si>
  <si>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</si>
  <si>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</si>
  <si>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</si>
  <si>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</si>
  <si>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</si>
  <si>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</si>
  <si>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</si>
  <si>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</si>
  <si>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</si>
  <si>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</si>
  <si>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</si>
  <si>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</si>
  <si>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</si>
  <si>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</si>
  <si>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</si>
  <si>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</si>
  <si>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</si>
  <si>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</si>
  <si>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</si>
  <si>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</si>
  <si>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</si>
  <si>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</si>
  <si>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</si>
  <si>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</si>
  <si>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</si>
  <si>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</si>
  <si>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</si>
  <si>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</si>
  <si>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</si>
  <si>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</si>
  <si>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</si>
  <si>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</si>
  <si>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</si>
  <si>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</si>
  <si>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</si>
  <si>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</si>
  <si>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</si>
  <si>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</si>
  <si>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</si>
  <si>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</si>
  <si>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</si>
  <si>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</si>
  <si>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</si>
  <si>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</si>
  <si>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</si>
  <si>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</si>
  <si>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</si>
  <si>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</si>
  <si>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</si>
  <si>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</si>
  <si>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</si>
  <si>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</si>
  <si>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</si>
  <si>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</si>
  <si>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</si>
  <si>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</si>
  <si>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</si>
  <si>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</si>
  <si>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</si>
  <si>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</si>
  <si>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</si>
  <si>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</si>
  <si>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</si>
  <si>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</si>
  <si>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</si>
  <si>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</si>
  <si>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</si>
  <si>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</si>
  <si>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</si>
  <si>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</si>
  <si>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</si>
  <si>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</si>
  <si>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</si>
  <si>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</si>
  <si>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</si>
  <si>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</si>
  <si>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</si>
  <si>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</si>
  <si>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</si>
  <si>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</si>
  <si>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</si>
  <si>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</si>
  <si>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</si>
  <si>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</si>
  <si>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</si>
  <si>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</si>
  <si>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</si>
  <si>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</si>
  <si>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</si>
  <si>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</si>
  <si>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</si>
  <si>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</si>
  <si>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</si>
  <si>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</si>
  <si>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</si>
  <si>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</si>
  <si>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</si>
  <si>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</si>
  <si>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</si>
  <si>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</si>
  <si>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</si>
  <si>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</si>
  <si>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</si>
  <si>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</si>
  <si>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</si>
  <si>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</si>
  <si>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</si>
  <si>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</si>
  <si>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</si>
  <si>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</si>
  <si>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</si>
  <si>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</si>
  <si>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</si>
  <si>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</si>
  <si>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</si>
  <si>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</si>
  <si>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</si>
  <si>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</si>
  <si>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</si>
  <si>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</si>
  <si>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</si>
  <si>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</si>
  <si>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</si>
  <si>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</si>
  <si>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</si>
  <si>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</si>
  <si>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</si>
  <si>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</si>
  <si>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</si>
  <si>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</si>
  <si>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</si>
  <si>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</si>
  <si>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</si>
  <si>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</si>
  <si>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</si>
  <si>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</si>
  <si>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</si>
  <si>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</si>
  <si>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</si>
  <si>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</si>
  <si>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</si>
  <si>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</si>
  <si>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</si>
  <si>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</si>
  <si>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</si>
  <si>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</si>
  <si>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</si>
  <si>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</si>
  <si>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</si>
  <si>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</si>
  <si>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</si>
  <si>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</si>
  <si>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</si>
  <si>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</si>
  <si>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</si>
  <si>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</si>
  <si>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</si>
  <si>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</si>
  <si>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</si>
  <si>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</si>
  <si>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</si>
  <si>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</si>
  <si>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</si>
  <si>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</si>
  <si>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</si>
  <si>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</si>
  <si>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</si>
  <si>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</si>
  <si>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</si>
  <si>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</si>
  <si>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</si>
  <si>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</si>
  <si>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</si>
  <si>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</si>
  <si>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</si>
  <si>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</si>
  <si>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</si>
  <si>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</si>
  <si>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</si>
  <si>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</si>
  <si>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</si>
  <si>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</si>
  <si>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</si>
  <si>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</si>
  <si>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</si>
  <si>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</si>
  <si>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</si>
  <si>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</si>
  <si>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</si>
  <si>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</si>
  <si>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</si>
  <si>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</si>
  <si>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</si>
  <si>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</si>
  <si>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</si>
  <si>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</si>
  <si>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</si>
  <si>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</si>
  <si>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</si>
  <si>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</si>
  <si>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</si>
  <si>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</si>
  <si>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</si>
  <si>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</si>
  <si>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</si>
  <si>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</si>
  <si>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</si>
  <si>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</si>
  <si>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</si>
  <si>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</si>
  <si>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</si>
  <si>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</si>
  <si>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</si>
  <si>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</si>
  <si>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</si>
  <si>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</si>
  <si>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</si>
  <si>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</si>
  <si>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</si>
  <si>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</si>
  <si>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</si>
  <si>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</si>
  <si>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</si>
  <si>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</si>
  <si>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</si>
  <si>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</si>
  <si>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</si>
  <si>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</si>
  <si>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</si>
  <si>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</si>
  <si>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</si>
  <si>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</si>
  <si>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</si>
  <si>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</si>
  <si>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</si>
  <si>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</si>
  <si>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</si>
  <si>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</si>
  <si>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</si>
  <si>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</si>
  <si>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</si>
  <si>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</si>
  <si>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</si>
  <si>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</si>
  <si>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</si>
  <si>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</si>
  <si>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</si>
  <si>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</si>
  <si>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</si>
  <si>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</si>
  <si>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</si>
  <si>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</si>
  <si>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</si>
  <si>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</si>
  <si>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</si>
  <si>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</si>
  <si>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</si>
  <si>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</si>
  <si>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</si>
  <si>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</si>
  <si>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</si>
  <si>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</si>
  <si>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</si>
  <si>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</si>
  <si>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</si>
  <si>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</si>
  <si>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</si>
  <si>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</si>
  <si>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</si>
  <si>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</si>
  <si>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</si>
  <si>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</si>
  <si>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</si>
  <si>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</si>
  <si>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</si>
  <si>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</si>
  <si>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</si>
  <si>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</si>
  <si>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</si>
  <si>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</si>
  <si>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</si>
  <si>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</si>
  <si>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</si>
  <si>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</si>
  <si>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</si>
  <si>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</si>
  <si>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</si>
  <si>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</si>
  <si>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</si>
  <si>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</si>
  <si>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</si>
  <si>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</si>
  <si>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</si>
  <si>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</si>
  <si>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</si>
  <si>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</si>
  <si>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</si>
  <si>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</si>
  <si>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</si>
  <si>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</si>
  <si>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</si>
  <si>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</si>
  <si>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</si>
  <si>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</si>
  <si>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</si>
  <si>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</si>
  <si>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</si>
  <si>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</si>
  <si>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</si>
  <si>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</si>
  <si>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</si>
  <si>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</si>
  <si>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</si>
  <si>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</si>
  <si>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</si>
  <si>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</si>
  <si>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</si>
  <si>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</si>
  <si>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</si>
  <si>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</si>
  <si>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</si>
  <si>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</si>
  <si>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</si>
  <si>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</si>
  <si>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</si>
  <si>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</si>
  <si>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</si>
  <si>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</si>
  <si>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</si>
  <si>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</si>
  <si>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</si>
  <si>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</si>
  <si>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</si>
  <si>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</si>
  <si>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</si>
  <si>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</si>
  <si>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</si>
  <si>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</si>
  <si>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</si>
  <si>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</si>
  <si>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</si>
  <si>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</si>
  <si>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</si>
  <si>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</si>
  <si>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</si>
  <si>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</si>
  <si>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</si>
  <si>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</si>
  <si>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</si>
  <si>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</si>
  <si>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</si>
  <si>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</si>
  <si>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</si>
  <si>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</si>
  <si>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</si>
  <si>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</si>
  <si>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</si>
  <si>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</si>
  <si>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</si>
  <si>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</si>
  <si>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</si>
  <si>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</si>
  <si>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</si>
  <si>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</si>
  <si>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</si>
  <si>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</si>
  <si>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</si>
  <si>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</si>
  <si>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</si>
  <si>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</si>
  <si>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</si>
  <si>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</si>
  <si>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</si>
  <si>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</si>
  <si>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</si>
  <si>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</si>
  <si>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</si>
  <si>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</si>
  <si>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</si>
  <si>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</si>
  <si>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</si>
  <si>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</si>
  <si>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</si>
  <si>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</si>
  <si>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</si>
  <si>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</si>
  <si>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</si>
  <si>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</si>
  <si>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</si>
  <si>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</si>
  <si>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</si>
  <si>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</si>
  <si>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</si>
  <si>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</si>
  <si>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</si>
  <si>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</si>
  <si>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</si>
  <si>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</si>
  <si>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</si>
  <si>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</si>
  <si>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</si>
  <si>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</si>
  <si>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</si>
  <si>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</si>
  <si>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</si>
  <si>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</si>
  <si>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</si>
  <si>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</si>
  <si>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</si>
  <si>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</si>
  <si>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</si>
  <si>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</si>
  <si>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</si>
  <si>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</si>
  <si>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</si>
  <si>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</si>
  <si>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</si>
  <si>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</si>
  <si>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</si>
  <si>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</si>
  <si>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</si>
  <si>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</si>
  <si>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</si>
  <si>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</si>
  <si>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</si>
  <si>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</si>
  <si>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</si>
  <si>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</si>
  <si>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</si>
  <si>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</si>
  <si>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</si>
  <si>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</si>
  <si>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</si>
  <si>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</si>
  <si>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</si>
  <si>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</si>
  <si>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</si>
  <si>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</si>
  <si>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</si>
  <si>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</si>
  <si>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</si>
  <si>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</si>
  <si>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</si>
  <si>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</si>
  <si>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</si>
  <si>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</si>
  <si>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</si>
  <si>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</si>
  <si>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</si>
  <si>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</si>
  <si>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</si>
  <si>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</si>
  <si>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</si>
  <si>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</si>
  <si>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</si>
  <si>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</si>
  <si>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</si>
  <si>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</si>
  <si>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</si>
  <si>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</si>
  <si>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</si>
  <si>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</si>
  <si>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</si>
  <si>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</si>
  <si>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</si>
  <si>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</si>
  <si>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</si>
  <si>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</si>
  <si>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</si>
  <si>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</si>
  <si>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</si>
  <si>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</si>
  <si>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</si>
  <si>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</si>
  <si>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</si>
  <si>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</si>
  <si>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</si>
  <si>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</si>
  <si>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</si>
  <si>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</si>
  <si>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</si>
  <si>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</si>
  <si>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</si>
  <si>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</si>
  <si>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</si>
  <si>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</si>
  <si>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</si>
  <si>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</si>
  <si>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</si>
  <si>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</si>
  <si>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</si>
  <si>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</si>
  <si>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</si>
  <si>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</si>
  <si>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</si>
  <si>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</si>
  <si>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</si>
  <si>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</si>
  <si>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</si>
  <si>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</si>
  <si>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</si>
  <si>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</si>
  <si>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</si>
  <si>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</si>
  <si>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</si>
  <si>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</si>
  <si>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</si>
  <si>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</si>
  <si>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</si>
  <si>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</si>
  <si>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</si>
  <si>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</si>
  <si>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</si>
  <si>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</si>
  <si>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</si>
  <si>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</si>
  <si>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</si>
  <si>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</si>
  <si>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</si>
  <si>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</si>
  <si>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</si>
  <si>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</si>
  <si>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</si>
  <si>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</si>
  <si>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</si>
  <si>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</si>
  <si>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</si>
  <si>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</si>
  <si>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</si>
  <si>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</si>
  <si>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</si>
  <si>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</si>
  <si>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</si>
  <si>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</si>
  <si>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</si>
  <si>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</si>
  <si>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</si>
  <si>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</si>
  <si>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</si>
  <si>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</si>
  <si>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</si>
  <si>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</si>
  <si>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</si>
  <si>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</si>
  <si>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</si>
  <si>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</si>
  <si>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</si>
  <si>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</si>
  <si>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</si>
  <si>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</si>
  <si>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</si>
  <si>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</si>
  <si>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</si>
  <si>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</si>
  <si>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</si>
  <si>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</si>
  <si>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</si>
  <si>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</si>
  <si>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</si>
  <si>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</si>
  <si>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</si>
  <si>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</si>
  <si>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</si>
  <si>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</si>
  <si>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</si>
  <si>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</si>
  <si>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</si>
  <si>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</si>
  <si>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</si>
  <si>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</si>
  <si>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</si>
  <si>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</si>
  <si>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</si>
  <si>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</si>
  <si>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</si>
  <si>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</si>
  <si>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</si>
  <si>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</si>
  <si>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</si>
  <si>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</si>
  <si>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</si>
  <si>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</si>
  <si>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</si>
  <si>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</si>
  <si>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</si>
  <si>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</si>
  <si>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</si>
  <si>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</si>
  <si>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</si>
  <si>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</si>
  <si>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</si>
  <si>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</si>
  <si>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</si>
  <si>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</si>
  <si>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</si>
  <si>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</si>
  <si>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</si>
  <si>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</si>
  <si>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</si>
  <si>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</si>
  <si>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</si>
  <si>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</si>
  <si>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</si>
  <si>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</si>
  <si>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</si>
  <si>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</si>
  <si>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</si>
  <si>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</si>
  <si>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</si>
  <si>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</si>
  <si>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</si>
  <si>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</si>
  <si>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</si>
  <si>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</si>
  <si>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</si>
  <si>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</si>
  <si>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</si>
  <si>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</si>
  <si>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</si>
  <si>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</si>
  <si>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</si>
  <si>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</si>
  <si>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</si>
  <si>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</si>
  <si>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</si>
  <si>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</si>
  <si>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</si>
  <si>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</si>
  <si>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</si>
  <si>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</si>
  <si>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</si>
  <si>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</si>
  <si>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</si>
  <si>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</si>
  <si>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</si>
  <si>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</si>
  <si>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</si>
  <si>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</si>
  <si>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</si>
  <si>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</si>
  <si>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</si>
  <si>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</si>
  <si>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</si>
  <si>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</si>
  <si>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</si>
  <si>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</si>
  <si>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</si>
  <si>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</si>
  <si>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</si>
  <si>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</si>
  <si>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</si>
  <si>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</si>
  <si>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</si>
  <si>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</si>
  <si>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</si>
  <si>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</si>
  <si>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</si>
  <si>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</si>
  <si>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</si>
  <si>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</si>
  <si>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</si>
  <si>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</si>
  <si>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</si>
  <si>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</si>
  <si>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</si>
  <si>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</si>
  <si>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</si>
  <si>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</si>
  <si>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</si>
  <si>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</si>
  <si>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</si>
  <si>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</si>
  <si>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</si>
  <si>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</si>
  <si>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</si>
  <si>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</si>
  <si>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</si>
  <si>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</si>
  <si>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</si>
  <si>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</si>
  <si>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</si>
  <si>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</si>
  <si>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</si>
  <si>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</si>
  <si>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</si>
  <si>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</si>
  <si>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</si>
  <si>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</si>
  <si>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</si>
  <si>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</si>
  <si>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</si>
  <si>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</si>
  <si>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</si>
  <si>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</si>
  <si>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</si>
  <si>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</si>
  <si>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</si>
  <si>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</si>
  <si>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</si>
  <si>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</si>
  <si>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</si>
  <si>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</si>
  <si>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</si>
  <si>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</si>
  <si>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</si>
  <si>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</si>
  <si>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</si>
  <si>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</si>
  <si>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</si>
  <si>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</si>
  <si>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</si>
  <si>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</si>
  <si>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</si>
  <si>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</si>
  <si>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</si>
  <si>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</si>
  <si>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</si>
  <si>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</si>
  <si>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</si>
  <si>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</si>
  <si>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</si>
  <si>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</si>
  <si>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</si>
  <si>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</si>
  <si>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</si>
  <si>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</si>
  <si>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</si>
  <si>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</si>
  <si>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</si>
  <si>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</si>
  <si>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</si>
  <si>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</si>
  <si>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</si>
  <si>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</si>
  <si>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</si>
  <si>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</si>
  <si>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</si>
  <si>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</si>
  <si>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</si>
  <si>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</si>
  <si>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</si>
  <si>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</si>
  <si>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</si>
  <si>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</si>
  <si>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</si>
  <si>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</si>
  <si>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</si>
  <si>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</si>
  <si>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</si>
  <si>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</si>
  <si>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</si>
  <si>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</si>
  <si>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</si>
  <si>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</si>
  <si>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</si>
  <si>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</si>
  <si>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</si>
  <si>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</si>
  <si>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</si>
  <si>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</si>
  <si>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</si>
  <si>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</si>
  <si>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</si>
  <si>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</si>
  <si>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</si>
  <si>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</si>
  <si>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</si>
  <si>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</si>
  <si>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</si>
  <si>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</si>
  <si>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</si>
  <si>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</si>
  <si>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</si>
  <si>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</si>
  <si>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</si>
  <si>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</si>
  <si>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</si>
  <si>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</si>
  <si>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</si>
  <si>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</si>
  <si>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</si>
  <si>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</si>
  <si>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</si>
  <si>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</si>
  <si>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</si>
  <si>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</si>
  <si>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</si>
  <si>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</si>
  <si>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</si>
  <si>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</si>
  <si>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</si>
  <si>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</si>
  <si>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</si>
  <si>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</si>
  <si>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</si>
  <si>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</si>
  <si>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</si>
  <si>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</si>
  <si>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</si>
  <si>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</si>
  <si>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</si>
  <si>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</si>
  <si>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</si>
  <si>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</si>
  <si>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</si>
  <si>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</si>
  <si>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</si>
  <si>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</si>
  <si>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</si>
  <si>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</si>
  <si>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</si>
  <si>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</si>
  <si>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</si>
  <si>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</si>
  <si>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</si>
  <si>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</si>
  <si>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</si>
  <si>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</si>
  <si>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</si>
  <si>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</si>
  <si>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</si>
  <si>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</si>
  <si>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</si>
  <si>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</si>
  <si>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</si>
  <si>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</si>
  <si>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</si>
  <si>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</si>
  <si>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</si>
  <si>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</si>
  <si>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</si>
  <si>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</si>
  <si>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</si>
  <si>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</si>
  <si>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</si>
  <si>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</si>
  <si>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</si>
  <si>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</si>
  <si>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</si>
  <si>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</si>
  <si>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</si>
  <si>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</si>
  <si>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</si>
  <si>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</si>
  <si>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</si>
  <si>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</si>
  <si>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</si>
  <si>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</si>
  <si>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</si>
  <si>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</si>
  <si>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</si>
  <si>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</si>
  <si>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</si>
  <si>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</si>
  <si>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</si>
  <si>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</si>
  <si>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</si>
  <si>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</si>
  <si>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</si>
  <si>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</si>
  <si>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</si>
  <si>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</si>
  <si>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</si>
  <si>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</si>
  <si>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</si>
  <si>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</si>
  <si>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</si>
  <si>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</si>
  <si>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</si>
  <si>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</si>
  <si>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</si>
  <si>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</si>
  <si>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</si>
  <si>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</si>
  <si>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</si>
  <si>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</si>
  <si>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</si>
  <si>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</si>
  <si>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</si>
  <si>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</si>
  <si>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</si>
  <si>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</si>
  <si>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</si>
  <si>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</si>
  <si>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</si>
  <si>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</si>
  <si>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</si>
  <si>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</si>
  <si>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</si>
  <si>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</si>
  <si>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</si>
  <si>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</si>
  <si>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</si>
  <si>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</si>
  <si>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</si>
  <si>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</si>
  <si>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</si>
  <si>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</si>
  <si>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</si>
  <si>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</si>
  <si>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</si>
  <si>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</si>
  <si>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</si>
  <si>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</si>
  <si>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</si>
  <si>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</si>
  <si>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</si>
  <si>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</si>
  <si>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</si>
  <si>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</si>
  <si>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</si>
  <si>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</si>
  <si>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</si>
  <si>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</si>
  <si>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</si>
  <si>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</si>
  <si>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</si>
  <si>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</si>
  <si>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</si>
  <si>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</si>
  <si>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</si>
  <si>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</si>
  <si>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</si>
  <si>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</si>
  <si>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</si>
  <si>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</si>
  <si>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</si>
  <si>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</si>
  <si>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</si>
  <si>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</si>
  <si>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</si>
  <si>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</si>
  <si>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</si>
  <si>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</si>
  <si>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</si>
  <si>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</si>
  <si>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</si>
  <si>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</si>
  <si>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</si>
  <si>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</si>
  <si>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</si>
  <si>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</si>
  <si>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</si>
  <si>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</si>
  <si>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</si>
  <si>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</si>
  <si>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</si>
  <si>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</si>
  <si>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</si>
  <si>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</si>
  <si>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</si>
  <si>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</si>
  <si>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</si>
  <si>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</si>
  <si>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</si>
  <si>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</si>
  <si>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</si>
  <si>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</si>
  <si>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</si>
  <si>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</si>
  <si>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</si>
  <si>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</si>
  <si>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</si>
  <si>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</si>
  <si>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</si>
  <si>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</si>
  <si>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</si>
  <si>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</si>
  <si>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</si>
  <si>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</si>
  <si>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</si>
  <si>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</si>
  <si>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</si>
  <si>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</si>
  <si>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</si>
  <si>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</si>
  <si>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</si>
  <si>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</si>
  <si>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</si>
  <si>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</si>
  <si>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</si>
  <si>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</si>
  <si>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</si>
  <si>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</si>
  <si>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</si>
  <si>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</si>
  <si>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</si>
  <si>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</si>
  <si>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</si>
  <si>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</si>
  <si>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</si>
  <si>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</si>
  <si>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</si>
  <si>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</si>
  <si>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</si>
  <si>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</si>
  <si>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</si>
  <si>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</si>
  <si>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</si>
  <si>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</si>
  <si>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</si>
  <si>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</si>
  <si>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</si>
  <si>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</si>
  <si>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</si>
  <si>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</si>
  <si>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</si>
  <si>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</si>
  <si>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</si>
  <si>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</si>
  <si>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</si>
  <si>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</si>
  <si>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</si>
  <si>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</si>
  <si>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</si>
  <si>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</si>
  <si>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</si>
  <si>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</si>
  <si>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</si>
  <si>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</si>
  <si>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</si>
  <si>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</si>
  <si>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</si>
  <si>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</si>
  <si>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</si>
  <si>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</si>
  <si>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</si>
  <si>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</si>
  <si>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</si>
  <si>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</si>
  <si>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</si>
  <si>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</si>
  <si>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</si>
  <si>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</si>
  <si>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</si>
  <si>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</si>
  <si>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</si>
  <si>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</si>
  <si>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</si>
  <si>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</si>
  <si>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</si>
  <si>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</si>
  <si>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</si>
  <si>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</si>
  <si>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</si>
  <si>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</si>
  <si>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</si>
  <si>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</si>
  <si>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</si>
  <si>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</si>
  <si>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</si>
  <si>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</si>
  <si>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</si>
  <si>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</si>
  <si>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</si>
  <si>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</si>
  <si>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</si>
  <si>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</si>
  <si>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</si>
  <si>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</si>
  <si>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</si>
  <si>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</si>
  <si>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</si>
  <si>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</si>
  <si>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</si>
  <si>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</si>
  <si>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</si>
  <si>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</si>
  <si>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</si>
  <si>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</si>
  <si>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</si>
  <si>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</si>
  <si>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</si>
  <si>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</si>
  <si>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</si>
  <si>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</si>
  <si>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</si>
  <si>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</si>
  <si>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</si>
  <si>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</si>
  <si>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</si>
  <si>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</si>
  <si>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</si>
  <si>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</si>
  <si>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</si>
  <si>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</si>
  <si>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</si>
  <si>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</si>
  <si>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</si>
  <si>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</si>
  <si>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</si>
  <si>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</si>
  <si>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</si>
  <si>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</si>
  <si>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</si>
  <si>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</si>
  <si>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</si>
  <si>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</si>
  <si>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</si>
  <si>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</si>
  <si>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</si>
  <si>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</si>
  <si>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</si>
  <si>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</si>
  <si>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</si>
  <si>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</si>
  <si>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</si>
  <si>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</si>
  <si>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</si>
  <si>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</si>
  <si>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</si>
  <si>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</si>
  <si>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</si>
  <si>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</si>
  <si>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</si>
  <si>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</si>
  <si>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</si>
  <si>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</si>
  <si>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</si>
  <si>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</si>
  <si>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</si>
  <si>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</si>
  <si>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</si>
  <si>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</si>
  <si>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</si>
  <si>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</si>
  <si>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</si>
  <si>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</si>
  <si>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</si>
  <si>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</si>
  <si>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</si>
  <si>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</si>
  <si>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</si>
  <si>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</si>
  <si>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</si>
  <si>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</si>
  <si>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</si>
  <si>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</si>
  <si>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</si>
  <si>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</si>
  <si>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</si>
  <si>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</si>
  <si>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</si>
  <si>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</si>
  <si>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</si>
  <si>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</si>
  <si>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</si>
  <si>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</si>
  <si>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</si>
  <si>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</si>
  <si>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</si>
  <si>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</si>
  <si>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</si>
  <si>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</si>
  <si>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</si>
  <si>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</si>
  <si>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</si>
  <si>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</si>
  <si>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</si>
  <si>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</si>
  <si>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</si>
  <si>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</si>
  <si>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</si>
  <si>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</si>
  <si>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</si>
  <si>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</si>
  <si>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</si>
  <si>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</si>
  <si>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</si>
  <si>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</si>
  <si>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</si>
  <si>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</si>
  <si>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</si>
  <si>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</si>
  <si>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</si>
  <si>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</si>
  <si>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</si>
  <si>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</si>
  <si>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</si>
  <si>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</si>
  <si>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</si>
  <si>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</si>
  <si>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</si>
  <si>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</si>
  <si>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</si>
  <si>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</si>
  <si>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</si>
  <si>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</si>
  <si>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</si>
  <si>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</si>
  <si>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</si>
  <si>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</si>
  <si>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</si>
  <si>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</si>
  <si>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</si>
  <si>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</si>
  <si>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</si>
  <si>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</si>
  <si>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</si>
  <si>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</si>
  <si>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</si>
  <si>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</si>
  <si>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</si>
  <si>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</si>
  <si>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</si>
  <si>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</si>
  <si>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</si>
  <si>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</si>
  <si>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</si>
  <si>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</si>
  <si>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</si>
  <si>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</si>
  <si>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</si>
  <si>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</si>
  <si>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</si>
  <si>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</si>
  <si>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</si>
  <si>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</si>
  <si>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</si>
  <si>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</si>
  <si>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</si>
  <si>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</si>
  <si>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</si>
  <si>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</si>
  <si>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</si>
  <si>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</si>
  <si>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</si>
  <si>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</si>
  <si>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</si>
  <si>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</si>
  <si>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</si>
  <si>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</si>
  <si>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</si>
  <si>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</si>
  <si>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</si>
  <si>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</si>
  <si>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</si>
  <si>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</si>
  <si>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</si>
  <si>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</si>
  <si>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</si>
  <si>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</si>
  <si>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</si>
  <si>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</si>
  <si>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</si>
  <si>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</si>
  <si>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</si>
  <si>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</si>
  <si>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</si>
  <si>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</si>
  <si>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</si>
  <si>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</si>
  <si>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</si>
  <si>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</si>
  <si>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</si>
  <si>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</si>
  <si>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</si>
  <si>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</si>
  <si>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</si>
  <si>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</si>
  <si>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</si>
  <si>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</si>
  <si>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</si>
  <si>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</si>
  <si>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</si>
  <si>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</si>
  <si>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</si>
  <si>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</si>
  <si>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</si>
  <si>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</si>
  <si>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</si>
  <si>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</si>
  <si>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</si>
  <si>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</si>
  <si>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</si>
  <si>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</si>
  <si>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</si>
  <si>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</si>
  <si>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</si>
  <si>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</si>
  <si>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</si>
  <si>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</si>
  <si>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</si>
  <si>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</si>
  <si>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</si>
  <si>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</si>
  <si>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</si>
  <si>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</si>
  <si>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</si>
  <si>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</si>
  <si>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</si>
  <si>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</si>
  <si>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</si>
  <si>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</si>
  <si>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</si>
  <si>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</si>
  <si>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</si>
  <si>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</si>
  <si>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</si>
  <si>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</si>
  <si>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</si>
  <si>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</si>
  <si>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</si>
  <si>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</si>
  <si>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</si>
  <si>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</si>
  <si>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</si>
  <si>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</si>
  <si>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</si>
  <si>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</si>
  <si>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</si>
  <si>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</si>
  <si>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</si>
  <si>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</si>
  <si>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</si>
  <si>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</si>
  <si>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</si>
  <si>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</si>
  <si>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</si>
  <si>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</si>
  <si>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</si>
  <si>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</si>
  <si>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</si>
  <si>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</si>
  <si>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</si>
  <si>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</si>
  <si>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</si>
  <si>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</si>
  <si>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</si>
  <si>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</si>
  <si>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</si>
  <si>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</si>
  <si>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</si>
  <si>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</si>
  <si>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</si>
  <si>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</si>
  <si>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</si>
  <si>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</si>
  <si>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</si>
  <si>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</si>
  <si>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</si>
  <si>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</si>
  <si>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</si>
  <si>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</si>
  <si>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</si>
  <si>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</si>
  <si>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</si>
  <si>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</si>
  <si>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</si>
  <si>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</si>
  <si>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</si>
  <si>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</si>
  <si>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</si>
  <si>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</si>
  <si>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</si>
  <si>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</si>
  <si>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</si>
  <si>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</si>
  <si>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</si>
  <si>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</si>
  <si>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</si>
  <si>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</si>
  <si>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</si>
  <si>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</si>
  <si>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</si>
  <si>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</si>
  <si>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</si>
  <si>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</si>
  <si>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</si>
  <si>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</si>
  <si>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</si>
  <si>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</si>
  <si>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</si>
  <si>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</si>
  <si>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</si>
  <si>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</si>
  <si>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</si>
  <si>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</si>
  <si>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</si>
  <si>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</si>
  <si>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</si>
  <si>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</si>
  <si>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</si>
  <si>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</si>
  <si>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</si>
  <si>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</si>
  <si>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</si>
  <si>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</si>
  <si>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</si>
  <si>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</si>
  <si>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</si>
  <si>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</si>
  <si>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</si>
  <si>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</si>
  <si>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</si>
  <si>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</si>
  <si>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</si>
  <si>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</si>
  <si>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</si>
  <si>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</si>
  <si>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</si>
  <si>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</si>
  <si>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</si>
  <si>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</si>
  <si>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</si>
  <si>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</si>
  <si>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</si>
  <si>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</si>
  <si>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</si>
  <si>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</si>
  <si>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</si>
  <si>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</si>
  <si>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</si>
  <si>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</si>
  <si>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</si>
  <si>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</si>
  <si>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</si>
  <si>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</si>
  <si>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</si>
  <si>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</si>
  <si>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</si>
  <si>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</si>
  <si>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</si>
  <si>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</si>
  <si>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</si>
  <si>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</si>
  <si>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</si>
  <si>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</si>
  <si>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</si>
  <si>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</si>
  <si>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</si>
  <si>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</si>
  <si>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</si>
  <si>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</si>
  <si>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</si>
  <si>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</si>
  <si>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</si>
  <si>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</si>
  <si>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</si>
  <si>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</si>
  <si>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</si>
  <si>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</si>
  <si>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</si>
  <si>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</si>
  <si>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</si>
  <si>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</si>
  <si>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</si>
  <si>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</si>
  <si>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</si>
  <si>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</si>
  <si>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</si>
  <si>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</si>
  <si>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</si>
  <si>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</si>
  <si>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</si>
  <si>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</si>
  <si>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</si>
  <si>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</si>
  <si>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</si>
  <si>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</si>
  <si>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</si>
  <si>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</si>
  <si>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</si>
  <si>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</si>
  <si>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</si>
  <si>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</si>
  <si>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</si>
  <si>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</si>
  <si>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</si>
  <si>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</si>
  <si>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</si>
  <si>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</si>
  <si>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</si>
  <si>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</si>
  <si>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</si>
  <si>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</si>
  <si>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</si>
  <si>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</si>
  <si>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</si>
  <si>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</si>
  <si>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</si>
  <si>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</si>
  <si>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</si>
  <si>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</si>
  <si>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</si>
  <si>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</si>
  <si>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</si>
  <si>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</si>
  <si>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</si>
  <si>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</si>
  <si>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</si>
  <si>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</si>
  <si>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</si>
  <si>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</si>
  <si>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</si>
  <si>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</si>
  <si>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</si>
  <si>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</si>
  <si>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</si>
  <si>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</si>
  <si>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</si>
  <si>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</si>
  <si>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</si>
  <si>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</si>
  <si>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</si>
  <si>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</si>
  <si>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</si>
  <si>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</si>
  <si>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</si>
  <si>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</si>
  <si>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</si>
  <si>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</si>
  <si>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</si>
  <si>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</si>
  <si>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</si>
  <si>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</si>
  <si>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</si>
  <si>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</si>
  <si>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</si>
  <si>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</si>
  <si>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</si>
  <si>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</si>
  <si>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</si>
  <si>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</si>
  <si>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</si>
  <si>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</si>
  <si>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</si>
  <si>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</si>
  <si>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</si>
  <si>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</si>
  <si>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</si>
  <si>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</si>
  <si>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</si>
  <si>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</si>
  <si>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</si>
  <si>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</si>
  <si>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</si>
  <si>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</si>
  <si>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</si>
  <si>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</si>
  <si>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</si>
  <si>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</si>
  <si>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</si>
  <si>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</si>
  <si>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</si>
  <si>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</si>
  <si>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</si>
  <si>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</si>
  <si>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</si>
  <si>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</si>
  <si>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</si>
  <si>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</si>
  <si>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</si>
  <si>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</si>
  <si>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</si>
  <si>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</si>
  <si>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</si>
  <si>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</si>
  <si>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</si>
  <si>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</si>
  <si>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</si>
  <si>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</si>
  <si>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</si>
  <si>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</si>
  <si>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</si>
  <si>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</si>
  <si>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</si>
  <si>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</si>
  <si>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</si>
  <si>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</si>
  <si>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</si>
  <si>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</si>
  <si>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</si>
  <si>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</si>
  <si>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</si>
  <si>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</si>
  <si>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</si>
  <si>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</si>
  <si>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</si>
  <si>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</si>
  <si>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</si>
  <si>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</si>
  <si>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</si>
  <si>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</si>
  <si>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</si>
  <si>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</si>
  <si>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</si>
  <si>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</si>
  <si>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</si>
  <si>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</si>
  <si>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</si>
  <si>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</si>
  <si>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</si>
  <si>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</si>
  <si>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</si>
  <si>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</si>
  <si>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</si>
  <si>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</si>
  <si>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</si>
  <si>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</si>
  <si>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</si>
  <si>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</si>
  <si>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</si>
  <si>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</si>
  <si>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</si>
  <si>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</si>
  <si>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</si>
  <si>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</si>
  <si>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</si>
  <si>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</si>
  <si>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</si>
  <si>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</si>
  <si>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</si>
  <si>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</si>
  <si>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</si>
  <si>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</si>
  <si>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</si>
  <si>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</si>
  <si>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</si>
  <si>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</si>
  <si>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</si>
  <si>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</si>
  <si>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</si>
  <si>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</si>
  <si>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</si>
  <si>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</si>
  <si>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</si>
  <si>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</si>
  <si>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</si>
  <si>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</si>
  <si>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</si>
  <si>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</si>
  <si>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</si>
  <si>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</si>
  <si>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</si>
  <si>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</si>
  <si>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</si>
  <si>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</si>
  <si>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</si>
  <si>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</si>
  <si>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</si>
  <si>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</si>
  <si>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</si>
  <si>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</si>
  <si>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</si>
  <si>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</si>
  <si>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</si>
  <si>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</si>
  <si>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</si>
  <si>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</si>
  <si>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</si>
  <si>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</si>
  <si>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</si>
  <si>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</si>
  <si>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</si>
  <si>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</si>
  <si>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</si>
  <si>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</si>
  <si>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</si>
  <si>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</si>
  <si>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</si>
  <si>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</si>
  <si>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</si>
  <si>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</si>
  <si>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</si>
  <si>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</si>
  <si>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</si>
  <si>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</si>
  <si>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</si>
  <si>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</si>
  <si>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</si>
  <si>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</si>
  <si>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</si>
  <si>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</si>
  <si>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</si>
  <si>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</si>
  <si>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</si>
  <si>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</si>
  <si>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</si>
  <si>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</si>
  <si>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</si>
  <si>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</si>
  <si>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</si>
  <si>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</si>
  <si>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</si>
  <si>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</si>
  <si>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</si>
  <si>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</si>
  <si>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</si>
  <si>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</si>
  <si>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</si>
  <si>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</si>
  <si>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</si>
  <si>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</si>
  <si>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</si>
  <si>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</si>
  <si>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</si>
  <si>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</si>
  <si>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</si>
  <si>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</si>
  <si>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</si>
  <si>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</si>
  <si>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</si>
  <si>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</si>
  <si>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</si>
  <si>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</si>
  <si>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</si>
  <si>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</si>
  <si>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</si>
  <si>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</si>
  <si>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</si>
  <si>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</si>
  <si>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</si>
  <si>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</si>
  <si>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</si>
  <si>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</si>
  <si>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</si>
  <si>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</si>
  <si>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</si>
  <si>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</si>
  <si>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</si>
  <si>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</si>
  <si>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</si>
  <si>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</si>
  <si>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</si>
  <si>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</si>
  <si>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</si>
  <si>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</si>
  <si>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</si>
  <si>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</si>
  <si>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</si>
  <si>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</si>
  <si>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</si>
  <si>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</si>
  <si>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</si>
  <si>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</si>
  <si>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</si>
  <si>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</si>
  <si>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</si>
  <si>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</si>
  <si>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</si>
  <si>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</si>
  <si>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</si>
  <si>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</si>
  <si>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</si>
  <si>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</si>
  <si>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</si>
  <si>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</si>
  <si>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</si>
  <si>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</si>
  <si>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</si>
  <si>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</si>
  <si>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</si>
  <si>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</si>
  <si>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</si>
  <si>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</si>
  <si>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</si>
  <si>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</si>
  <si>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</si>
  <si>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</si>
  <si>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</si>
  <si>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</si>
  <si>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</si>
  <si>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</si>
  <si>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</si>
  <si>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</si>
  <si>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</si>
  <si>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</si>
  <si>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</si>
  <si>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</si>
  <si>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</si>
  <si>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</si>
  <si>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</si>
  <si>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</si>
  <si>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</si>
  <si>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</si>
  <si>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</si>
  <si>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</si>
  <si>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</si>
  <si>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</si>
  <si>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</si>
  <si>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</si>
  <si>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</si>
  <si>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</si>
  <si>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</si>
  <si>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</si>
  <si>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</si>
  <si>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</si>
  <si>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</si>
  <si>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</si>
  <si>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</si>
  <si>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</si>
  <si>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</si>
  <si>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</si>
  <si>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</si>
  <si>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</si>
  <si>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</si>
  <si>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</si>
  <si>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</si>
  <si>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</si>
  <si>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</si>
  <si>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</si>
  <si>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</si>
  <si>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</si>
  <si>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</si>
  <si>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</si>
  <si>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</si>
  <si>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</si>
  <si>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</si>
  <si>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</si>
  <si>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</si>
  <si>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</si>
  <si>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</si>
  <si>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</si>
  <si>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</si>
  <si>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</si>
  <si>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</si>
  <si>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</si>
  <si>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</si>
  <si>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</si>
  <si>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</si>
  <si>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</si>
  <si>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</si>
  <si>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</si>
  <si>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</si>
  <si>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</si>
  <si>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</si>
  <si>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</si>
  <si>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</si>
  <si>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</si>
  <si>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</si>
  <si>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</si>
  <si>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</si>
  <si>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</si>
  <si>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</si>
  <si>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</si>
  <si>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</si>
  <si>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</si>
  <si>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</si>
  <si>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</si>
  <si>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</si>
  <si>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</si>
  <si>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</si>
  <si>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</si>
  <si>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</si>
  <si>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</si>
  <si>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</si>
  <si>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</si>
  <si>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</si>
  <si>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</si>
  <si>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</si>
  <si>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</si>
  <si>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</si>
  <si>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</si>
  <si>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</si>
  <si>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</si>
  <si>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</si>
  <si>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</si>
  <si>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</si>
  <si>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</si>
  <si>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</si>
  <si>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</si>
  <si>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</si>
  <si>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</si>
  <si>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</si>
  <si>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</si>
  <si>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</si>
  <si>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</si>
  <si>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</si>
  <si>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</si>
  <si>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</si>
  <si>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</si>
  <si>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</si>
  <si>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</si>
  <si>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</si>
  <si>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</si>
  <si>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</si>
  <si>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</si>
  <si>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</si>
  <si>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</si>
  <si>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</si>
  <si>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</si>
  <si>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</si>
  <si>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</si>
  <si>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</si>
  <si>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</si>
  <si>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</si>
  <si>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</si>
  <si>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</si>
  <si>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</si>
  <si>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</si>
  <si>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</si>
  <si>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</si>
  <si>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</si>
  <si>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</si>
  <si>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</si>
  <si>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</si>
  <si>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</si>
  <si>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</si>
  <si>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</si>
  <si>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</si>
  <si>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</si>
  <si>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</si>
  <si>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</si>
  <si>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</si>
  <si>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</si>
  <si>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</si>
  <si>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</si>
  <si>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</si>
  <si>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</si>
  <si>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</si>
  <si>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</si>
  <si>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</si>
  <si>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</si>
  <si>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</si>
  <si>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</si>
  <si>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</si>
  <si>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</si>
  <si>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</si>
  <si>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</si>
  <si>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</si>
  <si>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</si>
  <si>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</si>
  <si>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</si>
  <si>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</si>
  <si>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</si>
  <si>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</si>
  <si>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</si>
  <si>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</si>
  <si>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</si>
  <si>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</si>
  <si>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</si>
  <si>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</si>
  <si>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</si>
  <si>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</si>
  <si>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</si>
  <si>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</si>
  <si>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</si>
  <si>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</si>
  <si>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</si>
  <si>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</si>
  <si>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</si>
  <si>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</si>
  <si>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</si>
  <si>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</si>
  <si>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</si>
  <si>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</si>
  <si>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</si>
  <si>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</si>
  <si>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</si>
  <si>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</si>
  <si>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</si>
  <si>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</si>
  <si>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</si>
  <si>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</si>
  <si>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</si>
  <si>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</si>
  <si>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</si>
  <si>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</si>
  <si>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</si>
  <si>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</si>
  <si>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</si>
  <si>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</si>
  <si>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</si>
  <si>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</si>
  <si>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</si>
  <si>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</si>
  <si>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</si>
  <si>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</si>
  <si>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</si>
  <si>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</si>
  <si>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</si>
  <si>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</si>
  <si>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</si>
  <si>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</si>
  <si>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</si>
  <si>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</si>
  <si>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</si>
  <si>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</si>
  <si>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</si>
  <si>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</si>
  <si>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</si>
  <si>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</si>
  <si>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</si>
  <si>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</si>
  <si>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</si>
  <si>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</si>
  <si>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</si>
  <si>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</si>
  <si>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</si>
  <si>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</si>
  <si>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</si>
  <si>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</si>
  <si>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</si>
  <si>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</si>
  <si>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</si>
  <si>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</si>
  <si>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</si>
  <si>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</si>
  <si>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</si>
  <si>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</si>
  <si>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</si>
  <si>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</si>
  <si>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</si>
  <si>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</si>
  <si>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</si>
  <si>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</si>
  <si>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</si>
  <si>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</si>
  <si>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</si>
  <si>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</si>
  <si>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</si>
  <si>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</si>
  <si>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</si>
  <si>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</si>
  <si>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</si>
  <si>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</si>
  <si>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</si>
  <si>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</si>
  <si>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</si>
  <si>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</si>
  <si>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</si>
  <si>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</si>
  <si>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</si>
  <si>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</si>
  <si>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</si>
  <si>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</si>
  <si>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</si>
  <si>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</si>
  <si>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</si>
  <si>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60 mins</t>
  </si>
  <si>
    <t>PCM-20251006-00000818</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</si>
  <si>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</si>
  <si>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</si>
  <si>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</si>
  <si>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</si>
  <si>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</si>
  <si>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</si>
  <si>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</si>
  <si>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</si>
  <si>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</si>
  <si>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</si>
  <si>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</si>
  <si>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</si>
  <si>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</si>
  <si>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</si>
  <si>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</si>
  <si>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</si>
  <si>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</si>
  <si>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</si>
  <si>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</si>
  <si>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</si>
  <si>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</si>
  <si>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</si>
  <si>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</si>
  <si>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</si>
  <si>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</si>
  <si>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</si>
  <si>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</si>
  <si>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</si>
  <si>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</si>
  <si>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</si>
  <si>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</si>
  <si>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</si>
  <si>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</si>
  <si>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</si>
  <si>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</si>
  <si>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</si>
  <si>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</si>
  <si>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</si>
  <si>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</si>
  <si>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</si>
  <si>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</si>
  <si>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</si>
  <si>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</si>
  <si>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</si>
  <si>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</si>
  <si>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</si>
  <si>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</si>
  <si>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</si>
  <si>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</si>
  <si>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</si>
  <si>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</si>
  <si>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</si>
  <si>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</si>
  <si>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</si>
  <si>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</si>
  <si>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</si>
  <si>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</si>
  <si>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</si>
  <si>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</si>
  <si>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</si>
  <si>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</si>
  <si>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</si>
  <si>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</si>
  <si>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</si>
  <si>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</si>
  <si>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</si>
  <si>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</si>
  <si>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</si>
  <si>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</si>
  <si>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</si>
  <si>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</si>
  <si>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</si>
  <si>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</si>
  <si>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</si>
  <si>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</si>
  <si>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</si>
  <si>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</si>
  <si>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</si>
  <si>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</si>
  <si>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</si>
  <si>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</si>
  <si>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</si>
  <si>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</si>
  <si>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</si>
  <si>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</si>
  <si>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PCM-20251006-00000622</t>
  </si>
  <si>
    <t xml:space="preserve">Restored by PG </t>
  </si>
  <si>
    <t>PCM-20251006-00000569</t>
  </si>
  <si>
    <t>PCM-20251006-00000821</t>
  </si>
  <si>
    <t xml:space="preserve">ETA 15 min </t>
  </si>
  <si>
    <t xml:space="preserve">ETA 30 min </t>
  </si>
  <si>
    <t>PCM-20251006-00000709</t>
  </si>
  <si>
    <t xml:space="preserve"> 2025-10-06 08:51:48</t>
  </si>
  <si>
    <t>EM team at site</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</si>
  <si>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</si>
  <si>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</si>
  <si>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</si>
  <si>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</si>
  <si>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</si>
  <si>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</si>
  <si>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PCM-20251006-00000738 </t>
  </si>
  <si>
    <t>50 M</t>
  </si>
  <si>
    <t xml:space="preserve"> PCM-20251006-00000827 </t>
  </si>
  <si>
    <t>80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</si>
  <si>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</si>
  <si>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</si>
  <si>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</si>
  <si>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</si>
  <si>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</si>
  <si>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</si>
  <si>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</si>
  <si>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</si>
  <si>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</si>
  <si>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</si>
  <si>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</si>
  <si>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</si>
  <si>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TT-20251006-00903 // NA</t>
  </si>
  <si>
    <t>Emergency</t>
  </si>
  <si>
    <t>ETA 25 mins // Mail sent to downgrade 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</si>
</sst>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6" totalsRowShown="0" headerRowDxfId="157" dataDxfId="156" headerRowBorderDxfId="154" tableBorderDxfId="155" totalsRowBorderDxfId="153">
  <autoFilter ref="A1:CJ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8" totalsRowShown="0" headerRowDxfId="48" dataDxfId="47" headerRowBorderDxfId="45" tableBorderDxfId="46" totalsRowBorderDxfId="44">
  <autoFilter ref="A1:L4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273.47897025462589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2.0694791666755918E-2</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2.0162384258583188E-2</v>
      </c>
      <c r="H4" s="66">
        <v>45936.394733796296</v>
      </c>
      <c r="I4" s="73" t="str">
        <f>IFERROR(VLOOKUP(D4,DB!A:F,6,0),"")</f>
        <v>SCECO</v>
      </c>
      <c r="J4" s="73" t="str">
        <f>IFERROR(VLOOKUP(D4,DB!A:G,7,0),"")</f>
        <v>Vandalized</v>
      </c>
      <c r="K4" s="69" t="s">
        <v>38969</v>
      </c>
      <c r="L4" s="70" t="str">
        <f>IFERROR(VLOOKUP(D4,DB!A:I,9,0),"")</f>
        <v>Latis</v>
      </c>
    </row>
    <row r="5" spans="1:12" ht="15" customHeight="1">
      <c r="A5" s="63"/>
      <c r="B5" s="73" t="str">
        <f>IFERROR(VLOOKUP(D5,DB!A:K,11,0),"")</f>
        <v/>
      </c>
      <c r="C5" s="64"/>
      <c r="D5" s="64"/>
      <c r="E5" s="157"/>
      <c r="F5" s="66"/>
      <c r="G5" s="67">
        <f ca="1">IFERROR(NOW()-F5,"")</f>
        <v>45936.427396180552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45936.427396180552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45936.427396180552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45936.427396180552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45936.427396180552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45936.427396180552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45936.427396180552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45936.427396180552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45936.427396180552</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45936.427396180552</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45936.427396180552</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45936.427396180552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45936.427396180552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45936.427396180552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45936.427396180552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45936.427396180552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45936.427396180552</v>
      </c>
      <c r="H21" s="68"/>
      <c r="I21" s="73" t="str">
        <f>IFERROR(VLOOKUP(D21,DB!A:F,6,0),"")</f>
        <v/>
      </c>
      <c r="J21" s="73" t="str">
        <f>IFERROR(VLOOKUP(D21,DB!A:G,7,0),"")</f>
        <v/>
      </c>
      <c r="K21" s="69"/>
      <c r="L21" s="70" t="str">
        <f>IFERROR(VLOOKUP(D21,DB!A:I,9,0),"")</f>
        <v/>
      </c>
    </row>
    <row r="22" spans="1:12" ht="15" customHeight="1">
      <c r="A22" s="155"/>
      <c r="B22" s="156" t="str">
        <f>IFERROR(VLOOKUP(D22,DB!A:K,11,0),"")</f>
        <v/>
      </c>
      <c r="C22" s="156"/>
      <c r="D22" s="156"/>
      <c r="E22" s="157"/>
      <c r="F22" s="158"/>
      <c r="G22" s="159">
        <f ca="1">IFERROR(NOW()-F22,"")</f>
        <v>45936.427395833336</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45936.427395833336</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45936.427395833336</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45936.427395833336</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45936.427395833336</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45936.427395833336</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45936.427395833336</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45936.427395833336</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45936.427395833336</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45936.427395833336</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45936.427395833336</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45936.427395833336</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45936.427395833336</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45936.427395833336</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45936.427395833336</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45936.427395833336</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45936.427395833336</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45936.427395833336</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45936.427395833336</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45936.427395833336</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45936.427395833336</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45936.427395833336</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45936.427395833336</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45936.427395833336</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45936.427395833336</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45936.427395833336</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45936.427395833336</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45936.427395833336</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45936.427395833336</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45936.427395833336</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45936.427395833336</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45936.427395833336</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45936.427395833336</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45936.427395833336</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45936.427395833336</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45936.427395833336</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45936.427395833336</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45936.427395833336</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45936.427395833336</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45936.427395833336</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45936.427395833336</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45936.427395833336</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45936.427395833336</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45936.427395833336</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45936.427395833336</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45936.427395833336</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45936.427395833336</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45936.427395833336</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45936.427395833336</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45936.427395833336</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45936.427395833336</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45936.427395833336</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45936.427395833336</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45936.427395833336</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45936.427395833336</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45936.427395833336</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45936.427395833336</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45936.427395833336</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45936.427395833336</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45936.427395833336</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45936.427395833336</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45936.427395833336</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45936.427395833336</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45936.427395833336</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45936.427395833336</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45936.427395833336</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45936.427395833336</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45936.427395833336</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45936.427395833336</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45936.427395833336</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45936.427395833336</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45936.427395833336</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45936.427395833336</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45936.427395833336</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45936.427395833336</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45936.427395833336</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45936.427395833336</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45936.427395833336</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45936.427395833336</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45936.427395833336</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45936.427395833336</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45936.427395833336</v>
      </c>
      <c r="H103" s="158"/>
      <c r="I103" s="156" t="str">
        <f>IFERROR(VLOOKUP(D103,DB!A:F,6,0),"")</f>
        <v/>
      </c>
      <c r="J103" s="73" t="str">
        <f>IFERROR(VLOOKUP(D103,DB!A:G,7,0),"")</f>
        <v/>
      </c>
      <c r="K103" s="160"/>
      <c r="L103" s="161" t="str">
        <f>IFERROR(VLOOKUP(D103,DB!A:I,9,0),"")</f>
        <v/>
      </c>
    </row>
    <row r="104" spans="1:12" ht="15" customHeight="1">
      <c r="A104" s="155"/>
      <c r="B104" s="156" t="str">
        <f>IFERROR(VLOOKUP(D104,DB!A:K,11,0),"")</f>
        <v/>
      </c>
      <c r="C104" s="156"/>
      <c r="D104" s="156"/>
      <c r="E104" s="157"/>
      <c r="F104" s="158"/>
      <c r="G104" s="159">
        <f ca="1">IFERROR(NOW()-F104,"")</f>
        <v>45936.427395833336</v>
      </c>
      <c r="H104" s="158"/>
      <c r="I104" s="156" t="str">
        <f>IFERROR(VLOOKUP(D104,DB!A:F,6,0),"")</f>
        <v/>
      </c>
      <c r="J104" s="73" t="str">
        <f>IFERROR(VLOOKUP(D104,DB!A:G,7,0),"")</f>
        <v/>
      </c>
      <c r="K104" s="160"/>
      <c r="L104" s="161" t="str">
        <f>IFERROR(VLOOKUP(D104,DB!A:I,9,0),"")</f>
        <v/>
      </c>
    </row>
    <row r="105" spans="1:12" ht="15" customHeight="1">
      <c r="A105" s="155"/>
      <c r="B105" s="156" t="str">
        <f>IFERROR(VLOOKUP(D105,DB!A:K,11,0),"")</f>
        <v/>
      </c>
      <c r="C105" s="156"/>
      <c r="D105" s="156"/>
      <c r="E105" s="157"/>
      <c r="F105" s="158"/>
      <c r="G105" s="159">
        <f ca="1">IFERROR(NOW()-F105,"")</f>
        <v>45936.427395833336</v>
      </c>
      <c r="H105" s="158"/>
      <c r="I105" s="156" t="str">
        <f>IFERROR(VLOOKUP(D105,DB!A:F,6,0),"")</f>
        <v/>
      </c>
      <c r="J105" s="73" t="str">
        <f>IFERROR(VLOOKUP(D105,DB!A:G,7,0),"")</f>
        <v/>
      </c>
      <c r="K105" s="160"/>
      <c r="L105" s="161" t="str">
        <f>IFERROR(VLOOKUP(D105,DB!A:I,9,0),"")</f>
        <v/>
      </c>
    </row>
    <row r="106" spans="1:12" ht="15" customHeight="1">
      <c r="A106" s="155"/>
      <c r="B106" s="156" t="str">
        <f>IFERROR(VLOOKUP(D106,DB!A:K,11,0),"")</f>
        <v/>
      </c>
      <c r="C106" s="156"/>
      <c r="D106" s="156"/>
      <c r="E106" s="157"/>
      <c r="F106" s="158"/>
      <c r="G106" s="159">
        <f ca="1">IFERROR(NOW()-F106,"")</f>
        <v>45936.427395833336</v>
      </c>
      <c r="H106" s="158"/>
      <c r="I106" s="156" t="str">
        <f>IFERROR(VLOOKUP(D106,DB!A:F,6,0),"")</f>
        <v/>
      </c>
      <c r="J106" s="73" t="str">
        <f>IFERROR(VLOOKUP(D106,DB!A:G,7,0),"")</f>
        <v/>
      </c>
      <c r="K106" s="160"/>
      <c r="L106" s="161" t="str">
        <f>IFERROR(VLOOKUP(D106,DB!A:I,9,0),"")</f>
        <v/>
      </c>
    </row>
    <row r="107" spans="1:12" ht="15" customHeight="1">
      <c r="A107" s="155"/>
      <c r="B107" s="156" t="str">
        <f>IFERROR(VLOOKUP(D107,DB!A:K,11,0),"")</f>
        <v/>
      </c>
      <c r="C107" s="156"/>
      <c r="D107" s="156"/>
      <c r="E107" s="157"/>
      <c r="F107" s="158"/>
      <c r="G107" s="159">
        <f ca="1">IFERROR(NOW()-F107,"")</f>
        <v>45936.427395833336</v>
      </c>
      <c r="H107" s="158"/>
      <c r="I107" s="156" t="str">
        <f>IFERROR(VLOOKUP(D107,DB!A:F,6,0),"")</f>
        <v/>
      </c>
      <c r="J107" s="73" t="str">
        <f>IFERROR(VLOOKUP(D107,DB!A:G,7,0),"")</f>
        <v/>
      </c>
      <c r="K107" s="160"/>
      <c r="L107" s="161" t="str">
        <f>IFERROR(VLOOKUP(D107,DB!A:I,9,0),"")</f>
        <v/>
      </c>
    </row>
  </sheetData>
  <customSheetViews>
    <customSheetView guid="{F6042A99-DD27-4453-835D-0834D95730CC}" filter="1" showAutoFilter="1">
      <pageMargins left="0" right="0" top="0" bottom="0" header="0" footer="0"/>
      <autoFilter ref="B1:M1" xr:uid="{340AE688-CD4C-4240-B465-C4FC6178C2AF}"/>
    </customSheetView>
  </customSheetViews>
  <dataValidations count="2">
    <dataValidation allowBlank="1" showInputMessage="1" showErrorMessage="1" sqref="E1" xr:uid="{5DBA255D-CDD9-49FB-AD3C-AF70AB4EE696}"/>
    <dataValidation type="list" allowBlank="1" showInputMessage="1" showErrorMessage="1" sqref="E2:E4 E6: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6"/>
  <sheetViews>
    <sheetView tabSelected="1" workbookViewId="0">
      <selection activeCell="A3" sqref="A3:XFD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129.70031284722063</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111.42755821759056</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6</v>
      </c>
      <c r="D5" s="18" t="s">
        <v>15383</v>
      </c>
      <c r="E5" s="131" t="s">
        <v>39047</v>
      </c>
      <c r="F5" s="132">
        <v>45936.348078703704</v>
      </c>
      <c r="G5" s="133">
        <f ca="1">IFERROR(NOW()-F5,"-")</f>
        <v>7.9317129631817807E-2</v>
      </c>
      <c r="H5" s="132">
        <v>45936.330717592595</v>
      </c>
      <c r="I5" s="18" t="str">
        <f>IFERROR(VLOOKUP(D5,DB!A:F,6,0),"")</f>
        <v>SCECO</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26642</v>
      </c>
      <c r="E6" s="131" t="s">
        <v>38964</v>
      </c>
      <c r="F6" s="132">
        <v>45936.310497685183</v>
      </c>
      <c r="G6" s="133">
        <f ca="1">IFERROR(NOW()-F6,"-")</f>
        <v>0.11689814815326827</v>
      </c>
      <c r="H6" s="132">
        <v>45936.338796296295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39057</v>
      </c>
      <c r="B7" s="18" t="str">
        <f>IFERROR(VLOOKUP(D7,DB!A:K,11,0),"")</f>
        <v>R2</v>
      </c>
      <c r="C7" s="18">
        <v>2</v>
      </c>
      <c r="D7" s="18" t="s">
        <v>26058</v>
      </c>
      <c r="E7" s="131" t="s">
        <v>39047</v>
      </c>
      <c r="F7" s="132">
        <v>45936.404537037037</v>
      </c>
      <c r="G7" s="133">
        <f ca="1">IFERROR(NOW()-F7,"-")</f>
        <v>2.2858796299260575E-2</v>
      </c>
      <c r="H7" s="132">
        <v>45936.386481481481</v>
      </c>
      <c r="I7" s="18" t="str">
        <f>IFERROR(VLOOKUP(D7,DB!A:F,6,0),"")</f>
        <v>SCECO</v>
      </c>
      <c r="J7" s="18" t="str">
        <f>IFERROR(VLOOKUP(D7,DB!A:G,7,0),"")</f>
        <v>Dead</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39057</v>
      </c>
      <c r="B8" s="18" t="str">
        <f>IFERROR(VLOOKUP(D8,DB!A:K,11,0),"")</f>
        <v>R2</v>
      </c>
      <c r="C8" s="18">
        <v>4</v>
      </c>
      <c r="D8" s="18" t="s">
        <v>11781</v>
      </c>
      <c r="E8" s="131" t="s">
        <v>39047</v>
      </c>
      <c r="F8" s="132">
        <v>45936.40828703704</v>
      </c>
      <c r="G8" s="133">
        <f ca="1">IFERROR(NOW()-F8,"-")</f>
        <v>1.9108796295768116E-2</v>
      </c>
      <c r="H8" s="132">
        <v>45936.396481481483</v>
      </c>
      <c r="I8" s="18" t="str">
        <f>IFERROR(VLOOKUP(D8,DB!A:F,6,0),"")</f>
        <v>SCECO</v>
      </c>
      <c r="J8" s="18" t="str">
        <f>IFERROR(VLOOKUP(D8,DB!A:G,7,0),"")</f>
        <v>Dead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45936.427395949075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45936.427395949075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45936.427395949075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45936.427395949075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45936.427395949075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45936.427395949075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45936.427395949075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45936.427395949075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45936.427395949075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45936.427395949075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45936.427395949075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45936.427395949075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45936.427395949075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45936.427395949075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45936.427395949075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45936.427395949075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45936.427395949075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45936.427395949075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45936.427395949075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45936.427395949075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45936.427395949075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45936.427395949075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45936.427395949075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45936.427395949075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45936.427395949075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45936.427395949075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45936.427395949075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45936.427395949075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45936.427395949075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45936.427395949075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45936.427395949075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45936.427395949075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45936.427395949075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45936.427395949075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45936.427395949075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45936.427395949075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45936.427395949075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45936.427395949075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45936.427395949075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45936.427395949075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45936.427395949075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45936.427395949075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45936.427395949075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45936.427395949075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45936.427395949075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45936.427395949075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45936.427395949075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45936.427395949075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45936.427395949075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45936.427395949075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45936.427395949075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45936.427395949075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45936.427395949075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45936.427395949075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45936.427395949075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45936.427395949075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45936.427395949075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45936.427395949075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45936.427395949075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45936.427396180552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45936.427396180552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45936.427396180552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45936.427396180552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45936.427396180552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45936.427396180552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45936.427396180552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45936.427396180552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45936.427396180552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45936.427396180552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45936.427396180552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45936.427396180552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45936.427396180552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45936.427396180552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45936.427396180552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45936.427396180552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45936.427396180552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45936.427396180552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45936.427396180552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45936.427396180552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45936.427396180552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45936.427396180552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45936.427396180552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45936.427396180552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45936.427396180552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45936.427396180552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45936.427396180552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45936.427396180552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45936.427396180552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45936.427396180552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45936.427396180552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45936.427396180552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45936.427396180552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45936.427396180552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45936.427396180552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45936.427396180552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45936.427396180552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45936.427396180552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45936.427396180552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45936.427396180552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45936.427396180552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45936.427396180552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45936.427396180552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45936.427396180552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45936.427396180552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45936.427396180552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45936.427396180552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45936.427396180552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45936.427396180552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45936.427396180552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45936.427396180552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45936.427396180552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45936.427396180552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45936.427396180552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45936.427396180552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45936.427396180552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45936.427396180552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45936.427396180552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45936.427396180552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45936.427396180552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45936.427396180552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45936.427396180552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45936.427396180552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45936.427396180552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45936.427396180552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45936.427396180552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45936.427396180552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45936.427396180552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45936.427396180552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45936.427396180552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45936.427396180552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45936.427396180552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45936.427396180552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45936.427396180552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45936.427396180552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45936.427396180552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45936.427396180552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45936.427396180552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45936.427396180552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45936.427396180552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45936.427396180552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45936.427396180552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45936.427396180552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45936.427396180552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45936.427396180552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45936.427396180552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45936.427396180552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45936.427396180552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45936.427396180552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45936.427396180552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45936.427396180552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45936.427396180552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45936.427396180552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45936.427396180552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45936.427396180552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45936.427396180552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45936.427396180552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45936.427396180552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45936.427396180552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45936.427396180552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45936.427396180552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45936.427396180552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45936.427396180552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45936.427396180552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45936.427396180552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45936.427396180552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45936.427396180552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45936.427396180552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45936.427396180552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45936.427396180552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45936.427396180552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45936.427396180552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45936.427396180552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45936.427396180552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45936.427396180552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45936.427396180552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45936.427396180552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45936.427396180552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45936.427396180552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45936.427396180552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45936.427396180552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45936.427396180552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45936.427396180552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45936.427396180552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45936.427396180552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45936.427396180552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45936.427396180552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45936.427396180552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45936.427396180552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45936.427396180552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45936.427396180552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45936.427396180552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45936.427396180552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45936.427396180552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45936.427396180552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45936.427396180552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45936.427396180552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45936.427396180552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45936.427396180552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45936.427396180552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45936.427396180552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45936.427396180552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45936.427396180552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45936.427396180552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45936.427396180552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45936.427396180552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45936.427396180552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45936.427396180552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45936.427396180552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45936.427396180552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45936.427396180552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45936.427396180552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45936.427396180552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45936.427396180552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45936.427396180552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45936.427396180552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45936.427396180552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45936.427396180552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45936.427396180552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45936.427396180552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45936.427396180552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45936.427396180552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45936.427396180552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45936.427396180552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45936.427396180552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45936.427396180552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45936.427396180552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45936.427396180552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45936.427396180552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45936.427396180552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45936.427396180552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45936.427396180552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45936.427396180552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45936.427396180552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45936.427396180552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45936.427396180552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45936.427396180552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45936.427396180552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45936.427396180552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45936.427396180552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45936.427396180552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45936.427396180552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45936.427396180552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45936.427396180552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45936.427396180552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45936.427396180552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45936.427396180552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45936.427396180552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45936.427396180552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45936.427396180552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45936.427396180552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45936.427396180552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45936.427396180552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45936.427396180552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45936.427396180552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45936.427396180552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45936.427396180552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45936.427396180552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45936.427396180552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sheetData>
  <dataValidations count="2">
    <dataValidation allowBlank="1" showInputMessage="1" showErrorMessage="1" sqref="E1" xr:uid="{4D935161-CDD3-4592-B877-3FB59C99E142}"/>
    <dataValidation type="list" allowBlank="1" showInputMessage="1" showErrorMessage="1" sqref="E3:E2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39060</v>
      </c>
      <c r="B2" s="75" t="str">
        <f>IFERROR(VLOOKUP(D2,DB!A:K,11,0),"")</f>
        <v>R3</v>
      </c>
      <c r="C2" s="18">
        <v>1</v>
      </c>
      <c r="D2" s="18" t="s">
        <v>13423</v>
      </c>
      <c r="E2" s="18" t="s">
        <v>38964</v>
      </c>
      <c r="F2" s="20">
        <v>45936.374178240738</v>
      </c>
      <c r="G2" s="21">
        <f t="shared" ref="G2:G45" ca="1" si="0">IFERROR(NOW()-F2,"-")</f>
        <v>5.3217939814203419E-2</v>
      </c>
      <c r="H2" s="22" t="s">
        <v>39061</v>
      </c>
      <c r="I2" s="19" t="str">
        <f>IFERROR(VLOOKUP(D2,DB!A:F,6,0),"")</f>
        <v>SCECO</v>
      </c>
      <c r="J2" s="18" t="str">
        <f>IFERROR(VLOOKUP(D2,DB!A:G,7,0),"")</f>
        <v>Dead</v>
      </c>
      <c r="K2" s="50" t="s">
        <v>39062</v>
      </c>
      <c r="L2" s="23" t="str">
        <f>IFERROR(VLOOKUP(D2,DB!A:I,9,0),"")</f>
        <v>Latis</v>
      </c>
    </row>
    <row r="3" spans="1:13" ht="15" customHeight="1">
      <c r="A3" s="19"/>
      <c r="B3" s="75" t="str">
        <f>IFERROR(VLOOKUP(D3,DB!A:K,11,0),"")</f>
        <v/>
      </c>
      <c r="C3" s="18"/>
      <c r="D3" s="18"/>
      <c r="E3" s="18"/>
      <c r="F3" s="20"/>
      <c r="G3" s="21">
        <f t="shared" ca="1" si="0"/>
        <v>45936.427396180552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45936.427396180552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45936.427396180552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45936.427396180552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45936.427396180552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45936.427396180552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45936.427396180552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45936.427396180552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45936.427396180552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45936.427396180552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45936.427396180552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45936.427396180552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45936.427396180552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45936.427396180552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45936.427396180552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45936.427396180552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45936.427396180552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45936.427396180552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45936.427396180552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45936.427396180552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45936.427396180552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45936.427396180552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45936.427396180552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45936.427396180552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45936.427396180552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45936.427396180552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45936.427396180552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45936.427396180552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45936.427396180552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45936.427396180552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45936.427396180552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45936.427396180552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45936.427396180552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45936.427396180552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45936.427396180552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45936.427396180552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45936.427396180552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45936.427396180552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45936.427396180552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45936.427396180552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45936.427396180552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45936.427396180552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45936.427396180552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45936.427396180552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45936.427396180552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45936.427396180552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45936.427396180552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45936.427396180552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45936.427396180552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45936.427396180552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45936.427396180552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45936.427396180552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45936.427396180552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45936.427396180552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45936.427396180552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45936.427396180552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45936.427396180552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45936.427396180552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45936.427396180552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45936.427396180552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45936.427396180552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45936.427396180552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45936.427396180552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45936.427396180552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45936.427396180552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45936.427396180552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45936.427396180552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45936.427396180552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45936.427396180552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45936.427396180552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45936.427396180552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45936.427396180552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45936.427396180552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45936.427396180552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45936.427396180552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45936.427396180552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45936.427396180552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45936.427396180552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45936.427396180552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45936.427396180552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45936.427396180552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45936.427396180552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45936.427396180552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45936.427396180552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45936.427396180552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45936.427396180552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45936.427396180552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45936.427396180552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45936.427396180552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45936.427396180552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45936.427396180552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45936.427396180552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45936.427396180552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45936.427396180552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45936.427396180552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45936.427396180552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45936.427396180552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45936.427396180552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45936.427396180552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45936.427396180552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45936.427396180552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45936.427396180552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45936.427396180552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45936.427396180552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45936.427396180552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45936.427396180552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45936.427396180552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45936.427396180552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45936.427396180552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45936.427396180552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45936.427396180552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45936.427396180552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45936.427396180552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45936.427396180552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45936.427396180552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45936.427396180552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45936.427396180552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45936.427396180552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45936.427396180552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45936.427396180552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45936.427396180552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45936.427396180552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45936.427396180552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45936.427396180552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45936.427396180552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45936.427396180552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45936.427396180552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45936.427396180552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45936.427396180552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45936.427396180552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45936.427396180552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45936.427396180552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45936.427396180552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45936.427396180552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45936.427396180552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45936.427396180552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45936.427396180552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45936.427396180552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45936.427396180552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45936.427396180552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45936.427396180552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45936.427396180552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45936.427396180552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45936.427396180552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45936.427396180552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45936.427396180552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45936.427396180552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45936.427396180552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45936.427396180552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45936.427396180552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45936.427396180552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45936.427396180552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45936.427396180552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45936.427396180552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45936.427396180552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45936.427396180552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45936.427396180552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45936.427396180552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45936.427396180552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45936.427396180552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45936.427396180552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45936.427396180552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45936.427396180552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45936.427396180552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45936.427396180552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45936.427396180552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45936.427396180552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45936.427396180552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45936.427396180552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45936.427396180552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45936.427396180552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45936.427396180552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45936.427396180552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45936.427396180552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45936.427396180552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45936.427396180552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45936.427396180552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45936.427396180552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45936.427396180552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45936.427396180552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45936.427396180552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45936.427396180552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45936.427396180552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45936.427396180552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45936.427396180552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45936.427396180552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45936.427396180552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45936.427396180552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45936.427396180552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45936.427396180552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45936.427396180552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45936.427396180552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45936.427396180552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45936.427396180552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45936.427396180552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45936.427396180552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45936.427396180552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45936.427396180552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45936.427396180552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45936.427396180552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45936.427396180552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45936.427396180552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45936.427396180552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45936.427396180552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45936.427396180552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45936.427396180552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45936.427396180552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45936.427396180552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45936.427396180552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45936.427396180552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45936.427396180552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45936.427396180552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45936.427396180552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45936.427396180552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45936.427396180552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45936.427396180552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45936.427396180552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45936.427396180552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45936.427396180552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45936.427396180552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45936.427396180552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45936.427396180552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45936.427396180552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45936.427396180552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45936.427396180552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45936.427396180552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45936.427396180552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45936.427396180552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45936.427396180552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45936.427396180552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45936.427396180552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45936.427396180552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45936.427396180552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45936.427396180552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45936.427396180552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45936.427396180552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45936.427396180552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45936.427396180552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45936.427396180552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45936.427396180552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45936.427396180552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45936.427396180552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45936.427396180552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45936.427396180552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45936.427396180552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45936.427396180552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45936.427396180552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45936.427396180552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45936.427396180552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45936.427396180552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45936.427396180552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45936.427396180552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45936.427396180552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45936.427396180552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45936.427396180552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45936.427396180552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45936.427396180552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45936.427396180552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45936.427396180552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45936.427396180552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45936.427396180552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45936.427396180552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45936.427396180552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45936.427396180552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45936.427396180552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45936.427396180552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45936.427396180552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45936.427396180552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45936.427396180552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45936.427396180552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45936.427396180552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45936.427396180552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45936.427396180552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45936.427396180552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45936.427396180552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45936.427396180552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45936.427396180552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45936.427396180552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45936.427396180552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45936.427396180552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45936.427396180552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45936.427396180552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45936.427396180552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45936.427396180552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45936.427396180552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45936.427396180552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45936.427396180552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45936.427396180552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45936.427396180552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45936.427396180552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45936.427396180552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45936.427396180552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45936.427396180552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45936.427396180552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45936.427396180552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45936.427396180552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45936.427396180552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45936.427396180552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45936.427396180552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45936.427396180552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45936.427396180552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45936.427396180552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45936.427396180552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45936.427396180552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45936.427396180552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45936.427396180552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45936.427396180552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45936.427396180552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45936.427396180552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45936.427396180552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45936.427396180552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45936.427396180552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45936.427396180552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45936.427396180552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45936.427396180552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45936.427396180552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45936.427396180552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45936.427396180552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45936.427396180552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45936.427396180552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45936.427396180552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45936.427396180552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45936.427396180552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45936.427396180552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45936.427396180552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45936.427396180552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45936.427396180552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45936.427396180552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45936.427396180552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45936.427396180552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45936.427396180552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45936.427396180552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45936.427396180552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45936.427396180552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45936.427396180552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45936.427396180552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45936.427396180552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45936.427396180552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45936.427396180552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45936.427396180552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45936.427396180552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45936.427396180552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45936.427396180552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45936.427396180552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45936.427396180552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45936.427396180552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45936.427396180552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45936.427396180552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45936.427396180552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45936.427396180552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45936.427396180552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45936.427396180552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45936.427396180552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45936.427396180552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45936.427396180552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45936.427396180552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45936.427396180552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45936.427396180552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45936.427396180552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45936.427396180552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45936.427396180552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45936.427396180552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45936.427396180552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45936.427396180552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45936.427396180552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45936.427396180552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45936.427396180552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45936.427396180552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45936.427396180552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45936.427396180552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45936.427396180552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45936.427396180552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45936.427396180552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45936.427396180552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45936.427396180552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45936.427396180552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45936.427396180552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45936.427396180552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45936.427396180552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45936.427396180552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45936.427396180552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45936.427396180552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45936.427396180552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45936.427396180552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45936.427396180552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45936.427396180552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45936.427396180552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45936.427396180552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45936.427396180552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45936.427396180552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45936.427396180552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45936.427396180552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45936.427396180552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45936.427396180552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45936.427396180552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45936.427396180552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45936.427396180552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45936.427396180552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45936.427396180552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45936.427396180552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45936.427396180552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45936.427396180552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45936.427396180552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45936.427396180552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45936.427396180552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45936.427396180552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45936.427396180552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45936.427396180552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45936.427396180552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45936.427396180552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45936.427396180552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45936.427396180552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45936.427396180552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45936.427396180552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45936.427396180552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45936.427396180552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45936.427396180552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45936.427396180552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45936.427396180552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45936.427396180552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45936.427396180552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45936.427396180552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45936.427396180552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45936.427396180552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45936.427396180552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45936.427396180552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45936.427396180552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45936.427396180552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45936.427396180552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45936.427396180552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45936.427396180552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45936.427396180552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45936.427396180552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45936.427396180552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45936.427396180552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45936.427396180552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45936.427396180552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45936.427396180552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45936.427396180552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45936.427396180552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45936.427396180552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45936.427396180552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45936.427396180552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45936.427396180552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45936.427396180552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45936.427396180552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45936.427396180552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45936.427396180552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45936.427396180552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45936.427396180552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45936.427396180552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45936.427396180552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45936.427396180552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45936.427396180552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45936.427396180552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45936.427396180552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45936.427396180552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45936.427396180552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45936.427396180552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45936.427396180552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45936.427396180552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45936.427396180552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45936.427396180552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45936.427396180552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45936.427396180552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45936.427396180552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45936.427396180552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45936.427396180552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45936.427396180552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45936.427396180552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45936.427396180552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45936.427396180552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45936.427396180552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45936.427396180552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45936.427396180552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45936.427396180552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45936.427396180552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45936.427396180552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45936.427396180552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45936.427396180552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45936.427396180552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45936.427396180552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45936.427396180552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45936.427396180552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45936.427396180552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45936.427396180552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45936.427396180552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45936.427396180552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45936.427396180552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45936.427396180552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45936.427396180552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45936.427396180552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45936.427396180552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45936.427396180552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45936.427396180552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45936.427396180552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45936.427396180552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45936.427396180552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45936.427396180552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45936.427396180552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45936.427396180552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45936.427396180552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45936.427396180552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45936.427396180552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45936.427396180552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45936.427396180552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45936.427396180552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45936.427396180552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45936.427396180552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45936.427396180552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45936.427396180552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45936.427396180552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45936.427396180552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45936.427396180552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45936.427396180552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45936.427396180552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45936.427396180552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45936.427396180552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45936.427396180552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45936.427396180552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45936.427396180552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45936.427396180552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45936.427396180552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45936.427396180552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45936.427396180552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45936.427396180552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45936.427396180552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45936.427396180552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45936.427396180552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45936.427396180552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45936.427396180552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45936.427396180552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45936.427396180552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45936.427396180552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45936.427396180552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45936.427396180552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45936.427396180552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45936.427396180552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45936.427396180552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45936.427396180552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45936.427396180552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45936.427396180552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45936.427396180552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45936.427396180552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45936.427396180552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45936.427396180552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45936.427396180552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45936.427396180552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45936.427396180552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45936.427396180552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45936.427396180552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45936.427396180552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45936.427396180552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45936.427396180552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45936.427396180552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45936.427396180552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45936.427396180552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45936.427396180552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45936.427396180552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45936.427396180552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45936.427396180552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45936.427396180552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45936.427396180552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45936.427396180552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45936.427396180552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45936.427396180552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45936.427396180552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45936.427396180552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45936.427396180552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45936.427396180552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45936.427396180552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45936.427396180552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45936.427396180552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45936.427396180552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45936.427396180552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45936.427396180552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45936.427396180552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45936.427396180552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45936.427396180552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45936.427396180552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45936.427396180552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45936.427396180552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45936.427396180552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45936.427396180552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45936.427396180552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45936.427396180552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45936.427396180552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45936.427396180552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45936.427396180552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45936.427396180552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45936.427396180552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45936.427396180552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45936.427396180552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45936.427396180552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45936.427396180552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45936.427396180552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45936.427396180552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45936.427396180552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45936.427396180552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45936.427396180552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45936.427396180552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45936.427396180552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45936.427396180552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45936.427396180552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45936.427396180552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45936.427396180552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45936.427396180552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45936.427396180552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45936.427396180552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45936.427396180552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45936.427396180552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45936.427396180552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45936.427396180552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45936.427396180552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45936.427396180552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45936.427396180552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45936.427396180552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45936.427396180552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45936.427396180552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45936.427396180552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45936.427396180552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45936.427396180552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45936.427396180552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45936.427396180552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45936.427396180552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45936.427396180552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45936.427396180552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45936.427396180552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45936.427396180552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45936.427396180552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45936.427396180552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45936.427396180552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45936.427396180552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45936.427396180552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45936.427396180552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45936.427396180552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45936.427396180552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45936.427396180552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45936.427396180552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45936.427396180552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45936.427396180552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45936.427396180552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45936.427396180552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45936.427396180552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45936.427396180552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45936.427396180552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45936.427396180552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45936.427396180552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45936.427396180552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45936.427396180552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45936.427396180552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45936.427396180552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45936.427396180552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45936.427396180552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45936.427396180552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45936.427396180552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45936.427396180552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45936.427396180552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45936.427396180552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45936.427396180552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45936.427396180552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45936.427396180552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45936.427396180552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45936.427396180552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45936.427396180552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45936.427396180552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45936.427396180552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45936.427396180552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45936.427396180552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45936.427396180552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45936.427396180552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45936.427396180552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45936.427396180552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45936.427396180552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45936.427396180552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45936.427396180552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45936.427396180552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45936.427396180552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45936.427396180552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45936.427396180552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45936.427396180552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45936.427396180552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45936.427396180552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45936.427396180552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45936.427396180552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45936.427396180552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45936.427396180552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45936.427396180552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45936.427396180552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45936.427396180552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45936.427396180552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45936.427396180552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45936.427396180552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45936.427396180552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45936.427396180552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45936.427396180552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45936.427396180552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45936.427396180552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45936.427396180552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45936.427396180552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45936.427396180552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45936.427396180552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45936.427396180552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45936.427396180552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45936.427396180552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45936.427396180552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45936.427396180552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45936.427396180552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45936.427396180552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45936.427396180552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45936.427396180552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45936.427396180552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45936.427396180552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45936.427396180552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45936.427396180552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45936.427396180552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45936.427396180552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45936.427396180552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45936.427396180552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45936.427396180552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45936.427396180552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45936.427396180552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45936.427396180552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45936.427396180552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45936.427396180552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45936.427396180552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45936.427396180552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45936.427396180552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45936.427396180552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45936.427396180552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45936.427396180552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45936.427396180552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45936.427396180552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45936.427396180552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45936.427396180552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45936.427396180552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45936.427396180552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45936.427396180552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45936.427396180552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45936.427396180552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45936.427396180552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45936.427396180552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45936.427396180552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45936.427396180552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45936.427396180552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45936.427396180552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45936.427396180552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45936.427396180552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45936.427396180552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45936.427396180552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45936.427396180552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45936.427396180552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45936.427396180552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45936.427396180552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45936.427396180552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45936.427396180552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45936.427396180552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45936.427396180552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45936.427396180552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45936.427396180552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45936.427396180552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45936.427396180552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45936.427396180552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45936.427396180552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45936.427396180552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45936.427396180552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45936.427396180552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45936.427396180552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45936.427396180552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45936.427396180552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45936.427396180552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45936.427396180552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45936.427396180552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45936.427396180552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45936.427396180552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45936.427396180552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45936.427396180552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45936.427396180552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45936.427396180552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45936.427396180552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45936.427396180552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45936.427396180552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45936.427396180552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45936.427396180552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45936.427396180552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45936.427396180552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45936.427396180552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45936.427396180552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45936.427396180552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45936.427396180552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45936.427396180552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45936.427396180552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45936.427396180552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45936.427396180552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45936.427396180552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45936.427396180552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45936.427396180552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45936.427396180552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45936.427396180552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45936.427396180552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45936.427396180552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45936.427396180552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45936.427396180552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45936.427396180552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45936.427396180552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45936.427396180552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45936.427396180552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45936.427396180552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45936.427396180552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45936.427396180552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45936.427396180552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45936.427396180552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45936.427396180552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45936.427396180552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45936.427396180552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45936.427396180552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45936.427396180552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45936.427396180552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45936.427396180552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45936.427396180552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45936.427396180552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45936.427396180552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45936.427396180552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45936.427396180552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45936.427396180552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45936.427396180552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45936.427396180552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45936.427396180552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45936.427396180552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45936.427396180552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45936.427396180552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45936.427396180552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45936.427396180552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45936.427396180552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45936.427396180552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45936.427396180552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45936.427396180552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45936.427396180552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45936.427396180552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45936.427396180552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45936.427396180552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45936.427396180552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45936.427396180552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45936.427396180552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45936.427396180552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45936.427396180552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45936.427396180552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45936.427396180552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45936.427396180552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45936.427396180552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45936.427396180552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45936.427396180552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45936.427396180552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45936.427396180552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45936.427396180552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45936.427396180552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45936.427396180552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45936.427396180552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45936.427396180552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45936.427396180552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45936.427396180552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45936.427396180552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45936.427396180552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45936.427396180552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45936.427396180552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45936.427396180552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45936.427396180552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45936.427396180552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45936.427396180552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45936.427396180552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45936.427396180552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45936.427396180552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45936.427396180552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45936.427396180552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45936.427396180552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45936.427396180552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45936.427396180552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45936.427396180552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45936.427396180552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45936.427396180552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45936.427396180552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45936.427396180552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45936.427396180552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45936.427396180552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45936.427396180552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45936.427396180552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45936.427396180552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45936.427396180552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45936.427396180552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45936.427396180552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45936.427396180552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45936.427396180552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45936.427396180552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45936.427396180552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45936.427396180552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45936.427396180552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45936.427396180552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45936.427396180552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45936.427396180552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45936.427396180552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45936.427396180552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45936.427396180552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45936.427396180552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45936.427396180552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45936.427396180552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45936.427396180552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45936.427396180552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45936.427396180552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45936.427396180552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45936.427396180552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45936.427396180552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45936.427396180552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45936.427396180552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45936.427396180552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45936.427396180552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45936.427396180552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45936.427396180552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45936.427396180552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45936.427396180552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45936.427396180552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45936.427396180552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45936.427396180552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45936.427396180552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45936.427396180552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45936.427396180552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45936.427396180552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45936.427396180552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45936.427396180552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45936.427396180552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45936.427396180552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45936.427396180552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45936.427396180552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45936.427396180552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45936.427396180552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45936.427396180552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45936.427396180552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45936.427396180552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45936.427396180552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45936.427396180552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45936.427396180552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45936.427396180552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45936.427396180552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45936.427396180552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45936.427396180552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45936.427396180552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45936.427396180552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45936.427396180552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45936.427396180552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45936.427396180552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45936.427396180552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45936.427396180552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45936.427396180552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45936.427396180552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45936.427396180552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45936.427396180552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45936.427396180552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45936.427396180552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45936.427396180552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45936.427396180552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45936.427396180552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45936.427396180552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45936.427396180552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45936.427396180552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45936.427396180552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45936.427396180552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45936.427396180552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45936.427396180552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45936.427396180552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45936.427396180552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45936.427396180552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45936.427396180552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45936.427396180552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45936.427396180552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45936.427396180552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45936.427396180552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45936.427396180552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45936.427396180552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45936.427396180552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45936.427396180552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45936.427396180552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45936.427396180552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45936.427396180552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45936.427396180552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45936.427396180552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45936.427396180552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45936.427396180552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45936.427396180552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45936.427396180552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45936.427396180552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45936.427396180552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45936.427396180552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45936.427396180552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45936.427396180552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45936.427396180552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45936.427396180552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45936.427396180552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45936.427396180552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45936.427396180552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45936.427396180552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45936.427396180552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45936.427396180552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45936.427396180552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45936.427396180552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45936.427396180552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45936.427396180552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45936.427396180552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45936.427396180552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45936.427396180552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45936.427396180552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45936.427396180552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45936.427396180552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45936.427396180552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45936.427396180552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45936.427396180552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45936.427396180552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45936.427396180552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45936.427396180552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45936.427396180552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45936.427396180552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45936.427396180552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45936.427396180552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45936.427396180552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45936.427396180552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45936.427396180552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45936.427396180552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45936.427396180552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45936.427396180552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45936.427396180552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45936.427396180552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45936.427396180552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45936.427396180552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45936.427396180552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45936.427396180552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45936.427396180552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45936.427396180552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45936.427396180552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45936.427396180552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45936.427396180552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45936.427396180552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45936.427396180552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45936.427396180552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45936.427396180552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45936.427396180552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45936.427396180552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45936.427396180552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45936.427396180552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45936.427396180552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45936.427396180552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45936.427396180552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45936.427396180552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45936.427396180552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45936.427396180552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45936.427396180552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45936.427396180552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45936.427396180552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45936.427396180552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45936.427396180552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45936.427396180552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45936.427396180552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45936.427396180552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45936.427396180552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45936.427396180552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45936.427396180552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45936.427396180552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45936.427396180552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45936.427396180552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45936.427396180552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45936.427396180552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45936.427396180552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45936.427396180552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45936.427396180552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45936.427396180552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45936.427396180552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45936.427396180552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45936.427396180552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45936.427396180552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45936.427396180552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45936.427396180552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45936.427396180552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45936.427396180552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45936.427396180552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45936.427396180552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45936.427396180552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45936.427396180552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45936.427396180552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45936.427396180552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45936.427396180552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45936.427396180552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45936.427396180552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45936.427396180552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45936.427396180552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45936.427396180552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45936.427396180552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45936.427396180552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45936.427396180552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45936.427396180552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45936.427396180552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45936.427396180552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45936.427396180552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45936.427396180552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45936.427396180552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45936.427396180552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45936.427396180552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45936.427396180552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45936.427396180552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45936.427396180552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45936.427396180552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45936.427396180552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45936.427396180552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45936.427396180552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45936.427396180552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45936.427396180552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45936.427396180552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45936.427396180552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45936.427396180552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45936.427396180552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45936.427396180552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45936.427396180552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45936.427396180552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45936.427396180552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45936.427396180552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45936.427396180552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45936.427396180552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45936.427396180552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45936.427396180552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45936.427396180552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45936.427396180552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45936.427396180552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45936.427396180552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45936.427396180552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45936.427396180552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45936.427396180552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45936.427396180552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45936.427396180552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45936.427396180552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45936.427396180552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45936.427396180552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45936.427396180552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45936.427396180552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45936.427396180552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45936.427396180552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45936.427396180552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45936.427396180552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45936.427396180552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45936.427396180552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45936.427396180552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45936.427396180552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45936.427396180552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45936.427396180552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45936.427396180552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45936.427396180552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45936.427396180552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45936.427396180552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45936.427396180552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45936.427396180552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45936.427396180552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45936.427396180552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45936.427396180552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45936.427396180552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45936.427396180552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45936.427396180552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45936.427396180552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45936.427396180552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45936.427396180552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45936.427396180552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45936.427396180552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45936.427396180552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45936.427396180552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45936.427396180552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45936.427396180552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45936.427396180552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45936.427396180552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45936.427396180552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45936.427396180552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45936.427396180552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45936.427396180552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45936.427396180552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45936.427396180552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45936.427396180552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45936.427396180552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45936.427396180552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45936.427396180552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45936.427396180552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45936.427396180552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45936.427396180552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45936.427396180552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45936.427396180552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45936.427396180552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45936.427396180552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45936.427396180552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45936.427396180552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45936.427396180552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45936.427396180552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45936.427396180552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45936.427396180552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45936.427396180552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45936.427396180552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45936.427396180552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45936.427396180552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45936.427396180552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45936.427396180552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45936.427396180552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45936.427396180552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45936.427396180552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45936.427396180552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45936.427396180552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45936.427396180552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45936.427396180552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45936.427396180552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45936.427396180552</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232.94667858795583</v>
      </c>
      <c r="H2" s="113">
        <v>45703.474768518521</v>
      </c>
      <c r="I2" s="110" t="str">
        <f>IFERROR(VLOOKUP(D2,DB!A:F,6,0),"")</f>
        <v>SCECO</v>
      </c>
      <c r="J2" s="110" t="str">
        <f>IFERROR(VLOOKUP(D2,DB!A:G,7,0),"")</f>
        <v>Dead</v>
      </c>
      <c r="K2" s="115" t="s">
        <v>39064</v>
      </c>
      <c r="L2" s="107" t="str">
        <f>IFERROR(VLOOKUP(D2,DB!A:I,9,0),"")</f>
        <v>Latis</v>
      </c>
    </row>
    <row r="3" spans="1:16" ht="23.25" customHeight="1">
      <c r="A3" s="110" t="s">
        <v>39065</v>
      </c>
      <c r="B3" s="110" t="str">
        <f>IFERROR(VLOOKUP(D3,DB!A:K,11,0),"")</f>
        <v>R4</v>
      </c>
      <c r="C3" s="111">
        <v>2</v>
      </c>
      <c r="D3" s="107" t="s">
        <v>25891</v>
      </c>
      <c r="E3" s="112" t="s">
        <v>38964</v>
      </c>
      <c r="F3" s="113">
        <v>45935.156944444447</v>
      </c>
      <c r="G3" s="114">
        <f ca="1">IFERROR(NOW()-F3,"")</f>
        <v>1.2704513888893416</v>
      </c>
      <c r="H3" s="113">
        <v>45935.07104166667</v>
      </c>
      <c r="I3" s="110" t="str">
        <f>IFERROR(VLOOKUP(D3,DB!A:F,6,0),"")</f>
        <v>Generator-SG</v>
      </c>
      <c r="J3" s="110" t="str">
        <f>IFERROR(VLOOKUP(D3,DB!A:G,7,0),"")</f>
        <v>Good</v>
      </c>
      <c r="K3" s="115" t="s">
        <v>39066</v>
      </c>
      <c r="L3" s="107" t="str">
        <f>IFERROR(VLOOKUP(D3,DB!A:I,9,0),"")</f>
        <v>Latis</v>
      </c>
    </row>
    <row r="4" spans="1:16" ht="15" customHeight="1">
      <c r="A4" s="140" t="s">
        <v>39067</v>
      </c>
      <c r="B4" s="140" t="str">
        <f>IFERROR(VLOOKUP(D4,DB!A:K,11,0),"")</f>
        <v>R4</v>
      </c>
      <c r="C4" s="141">
        <v>2</v>
      </c>
      <c r="D4" s="142" t="s">
        <v>24086</v>
      </c>
      <c r="E4" s="143" t="s">
        <v>38964</v>
      </c>
      <c r="F4" s="144">
        <v>45936.2</v>
      </c>
      <c r="G4" s="145">
        <f ca="1">IFERROR(NOW()-F4,"")</f>
        <v>0.22739583333896007</v>
      </c>
      <c r="H4" s="144">
        <v>45936.191527777781</v>
      </c>
      <c r="I4" s="140" t="str">
        <f>IFERROR(VLOOKUP(D4,DB!A:F,6,0),"")</f>
        <v>SCECO</v>
      </c>
      <c r="J4" s="140" t="str">
        <f>IFERROR(VLOOKUP(D4,DB!A:G,7,0),"")</f>
        <v>Dead</v>
      </c>
      <c r="K4" s="147" t="s">
        <v>39068</v>
      </c>
      <c r="L4" s="142" t="str">
        <f>IFERROR(VLOOKUP(D4,DB!A:I,9,0),"")</f>
        <v>Latis</v>
      </c>
    </row>
    <row r="5" spans="1:16" ht="15" customHeight="1">
      <c r="A5" s="140" t="s">
        <v>39069</v>
      </c>
      <c r="B5" s="140" t="str">
        <f>IFERROR(VLOOKUP(D5,DB!A:K,11,0),"")</f>
        <v>R4</v>
      </c>
      <c r="C5" s="141">
        <v>2</v>
      </c>
      <c r="D5" s="142" t="s">
        <v>33613</v>
      </c>
      <c r="E5" s="143" t="s">
        <v>38964</v>
      </c>
      <c r="F5" s="144">
        <v>45936.384722222225</v>
      </c>
      <c r="G5" s="145">
        <f ca="1">IFERROR(NOW()-F5,"")</f>
        <v>4.2673611111240461E-2</v>
      </c>
      <c r="H5" s="144">
        <v>45936.372256944444</v>
      </c>
      <c r="I5" s="140" t="str">
        <f>IFERROR(VLOOKUP(D5,DB!A:F,6,0),"")</f>
        <v>SCECO</v>
      </c>
      <c r="J5" s="140" t="str">
        <f>IFERROR(VLOOKUP(D5,DB!A:G,7,0),"")</f>
        <v>Dead</v>
      </c>
      <c r="K5" s="147" t="s">
        <v>39070</v>
      </c>
      <c r="L5" s="142" t="str">
        <f>IFERROR(VLOOKUP(D5,DB!A:I,9,0),"")</f>
        <v>Latis</v>
      </c>
    </row>
    <row r="6" spans="1:16" ht="15" customHeight="1">
      <c r="A6" s="140" t="s">
        <v>39071</v>
      </c>
      <c r="B6" s="140" t="str">
        <f>IFERROR(VLOOKUP(D6,DB!A:K,11,0),"")</f>
        <v>R4</v>
      </c>
      <c r="C6" s="141">
        <v>2</v>
      </c>
      <c r="D6" s="142" t="s">
        <v>27904</v>
      </c>
      <c r="E6" s="143" t="s">
        <v>38964</v>
      </c>
      <c r="F6" s="113">
        <v>45936.410011574073</v>
      </c>
      <c r="G6" s="145">
        <f ca="1">IFERROR(NOW()-F6,"")</f>
        <v>1.7384259263053536E-2</v>
      </c>
      <c r="H6" s="144">
        <v>45936.401585648149</v>
      </c>
      <c r="I6" s="140" t="str">
        <f>IFERROR(VLOOKUP(D6,DB!A:F,6,0),"")</f>
        <v>SCECO</v>
      </c>
      <c r="J6" s="140" t="str">
        <f>IFERROR(VLOOKUP(D6,DB!A:G,7,0),"")</f>
        <v>Dead</v>
      </c>
      <c r="K6" s="147" t="s">
        <v>39072</v>
      </c>
      <c r="L6" s="142" t="str">
        <f>IFERROR(VLOOKUP(D6,DB!A:I,9,0),"")</f>
        <v>Latis</v>
      </c>
    </row>
    <row r="7" spans="1:16" ht="15" customHeight="1">
      <c r="A7" s="140"/>
      <c r="B7" s="140" t="str">
        <f>IFERROR(VLOOKUP(D7,DB!A:K,11,0),"")</f>
        <v/>
      </c>
      <c r="C7" s="141"/>
      <c r="D7" s="142"/>
      <c r="E7" s="143"/>
      <c r="F7" s="144"/>
      <c r="G7" s="145">
        <f ca="1">IFERROR(NOW()-F7,"")</f>
        <v>45936.427395833336</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45936.427395833336</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45936.427395833336</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45936.427395833336</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45936.427395833336</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45936.427395833336</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45936.427395833336</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45936.427395833336</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45936.427395833336</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45936.427395833336</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45936.427395833336</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45936.427395833336</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45936.427395833336</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45936.427395833336</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45936.427395833336</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45936.427395833336</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45936.427395833336</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45936.427395833336</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45936.427395833336</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45936.427395833336</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45936.427395833336</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45936.427395833336</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45936.427395833336</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45936.427395833336</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45936.427395833336</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45936.427395833336</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45936.427395833336</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45936.427395833336</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45936.427395833336</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45936.427395833336</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45936.427395833336</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45936.427395833336</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45936.427395833336</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45936.427395833336</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45936.427395833336</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5">
        <f ca="1">IFERROR(NOW()-F42,"")</f>
        <v>45936.427395833336</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5">
        <f ca="1">IFERROR(NOW()-F43,"")</f>
        <v>45936.427395833336</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5">
        <f ca="1">IFERROR(NOW()-F44,"")</f>
        <v>45936.427395833336</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5">
        <f ca="1">IFERROR(NOW()-F45,"")</f>
        <v>45936.427395833336</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45936.427395833336</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45936.427395833336</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45936.427395833336</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45936.427395833336</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45936.427395833336</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45936.427395833336</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45936.427395833336</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45936.427395833336</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45936.427395833336</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45936.427395833336</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45936.427395833336</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45936.427395833336</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45936.427395833336</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45936.427395833336</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45936.427395833336</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45936.427395833336</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45936.427395833336</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45936.427395833336</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45936.427395833336</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45936.427395833336</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45936.427395833336</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45936.427395833336</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45936.427395833336</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45936.427395833336</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45936.427395833336</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45936.427395833336</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45936.427395833336</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45936.427395833336</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45936.427395833336</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45936.427395833336</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45936.427395833336</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45936.427395833336</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45936.427395833336</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45936.427395833336</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45936.427395833336</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45936.427395833336</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45936.427395833336</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45936.427395833336</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45936.427395833336</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45936.427395833336</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45936.427395833336</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45936.427395833336</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45936.427395833336</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45936.427395833336</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45936.427395833336</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45936.427395833336</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45936.427395833336</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45936.427395833336</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45936.427395833336</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45936.427395833336</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45936.427395833336</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45936.427395833336</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45936.427395833336</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45936.427395833336</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45936.427395833336</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45936.427395833336</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45936.427395833336</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45936.427395833336</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45936.427395833336</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45936.427395833336</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45936.427395833336</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45936.427395833336</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45936.427395833336</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45936.427395833336</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45936.427395833336</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45936.427395833336</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45936.427395833336</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45936.427395833336</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45936.427395833336</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45936.427395833336</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45936.427395833336</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45936.427395833336</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45936.427395833336</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45936.427395833336</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45936.427395833336</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45936.427395833336</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45936.427395833336</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45936.427395833336</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45936.427395833336</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45936.427395833336</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45936.427395833336</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45936.427395833336</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45936.427395833336</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45936.427395833336</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45936.427395833336</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45936.427395833336</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45936.427395833336</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45936.427395833336</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45936.427395833336</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45936.427395833336</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45936.427395833336</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45936.427395833336</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45936.427395833336</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45936.427395833336</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45936.427395833336</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45936.427395833336</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45936.427395833336</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45936.427395833336</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45936.427395833336</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45936.427395833336</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45936.427395833336</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45936.427395833336</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45936.427395833336</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45936.427395833336</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45936.427395833336</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45936.427395833336</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45936.427395833336</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45936.427395833336</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45936.427395833336</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45936.427395833336</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45936.427395833336</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45936.427395833336</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45936.427395833336</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45936.427395833336</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45936.427395833336</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45936.427395833336</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45936.427395833336</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45936.427395833336</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45936.427395833336</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45936.427395833336</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45936.427395833336</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45936.427395833336</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45936.427395833336</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45936.427395833336</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45936.427395833336</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45936.427395833336</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45936.427395833336</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45936.427395833336</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45936.427395833336</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45936.427395833336</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45936.427395833336</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45936.427395833336</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45936.427395833336</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45936.427395833336</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45936.427395833336</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45936.427395833336</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45936.427395833336</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45936.427395833336</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45936.427395833336</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45936.427395833336</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45936.427395833336</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45936.427395833336</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45936.427395833336</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45936.427395833336</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45936.427395833336</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45936.427395833336</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45936.427395833336</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45936.427395833336</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45936.427395833336</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45936.427395833336</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45936.427395833336</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45936.427395833336</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45936.427395833336</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45936.427395833336</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45936.427395833336</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45936.427395833336</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45936.427395833336</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45936.427395833336</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45936.427395833336</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45936.427395833336</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45936.427395833336</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45936.427395833336</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45936.427395833336</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45936.427395833336</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45936.427395833336</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45936.427395833336</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45936.427395833336</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45936.427395833336</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45936.427395833336</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45936.427395833336</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45936.427395833336</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45936.427395833336</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45936.427395833336</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45936.427395833336</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45936.427395833336</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45936.427395833336</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45936.427395833336</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45936.427395833336</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45936.427395833336</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45936.427395833336</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45936.427395833336</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45936.427395833336</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45936.427395833336</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45936.427395833336</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45936.427395833336</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45936.427395833336</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45936.427395833336</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45936.427395833336</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45936.427395833336</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45936.427395833336</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45936.427395833336</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45936.427395833336</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45936.427395833336</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45936.427395833336</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45936.427395833336</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45936.427395833336</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45936.427395833336</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45936.427395833336</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45936.427395833336</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45936.427395833336</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45936.427395833336</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45936.427395833336</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45936.427395833336</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45936.427395833336</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45936.427395833336</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45936.427395833336</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45936.427395833336</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45936.427395833336</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45936.427395833336</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45936.427395833336</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45936.427395833336</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45936.427395833336</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45936.427395833336</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45936.427395833336</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45936.427395833336</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45936.427395833336</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45936.427395833336</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45936.427395833336</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45936.427395833336</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45936.427395833336</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45936.427395833336</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45936.427395833336</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45936.427395833336</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45936.427395833336</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45936.427395833336</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45936.427395833336</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45936.427395833336</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45936.427395833336</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45936.427395833336</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45936.427395833336</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45936.427395833336</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45936.427395833336</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45936.427395833336</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45936.427395833336</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45936.427395833336</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45936.427395833336</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45936.427395833336</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45936.427395833336</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45936.427395833336</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45936.427395833336</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45936.427395833336</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45936.427395833336</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45936.427395833336</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45936.427395833336</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45936.427395833336</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45936.427395833336</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45936.427395833336</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45936.427395833336</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45936.427395833336</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45936.427395833336</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45936.427395833336</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45936.427395833336</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45936.427395833336</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45936.427395833336</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45936.427395833336</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45936.427395833336</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45936.427395833336</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45936.427395833336</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45936.427395833336</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45936.427395833336</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45936.427395833336</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45936.427395833336</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45936.427395833336</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45936.427395833336</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45936.427395833336</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45936.427395833336</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45936.427395833336</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45936.427395833336</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45936.427395833336</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45936.427395833336</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45936.427395833336</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45936.427395833336</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45936.427395833336</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45936.427395833336</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45936.427395833336</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45936.427395833336</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45936.427395833336</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45936.427395833336</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45936.427395833336</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45936.427395833336</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45936.427395833336</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45936.427395833336</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45936.427395833336</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45936.427395833336</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45936.427395833336</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45936.427395833336</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45936.427395833336</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45936.427395833336</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45936.427395833336</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45936.427395833336</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45936.427395833336</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45936.427395833336</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45936.427395833336</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45936.427395833336</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45936.427395833336</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45936.427395833336</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45936.427395833336</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45936.427395833336</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45936.427395833336</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45936.427395833336</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45936.427395833336</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45936.427395833336</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45936.427395833336</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45936.427395833336</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45936.427395833336</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45936.427395833336</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45936.427395833336</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45936.427395833336</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45936.427395833336</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45936.427395833336</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45936.427395833336</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45936.427395833336</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45936.427395833336</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45936.427395833336</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45936.427395833336</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45936.427395833336</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45936.427395833336</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45936.427395833336</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45936.427395833336</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45936.427395833336</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45936.427395833336</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45936.427395833336</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45936.427395833336</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45936.427395833336</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45936.427395833336</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45936.427395833336</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45936.427395833336</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45936.427395833336</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45936.427395833336</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45936.427395833336</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45936.427395833336</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45936.427395833336</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45936.427395833336</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45936.427395833336</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45936.427395833336</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45936.427395833336</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45936.427395833336</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45936.427395833336</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45936.427395833336</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45936.427395833336</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45936.427395833336</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45936.427395833336</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45936.427395833336</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45936.427395833336</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45936.427395833336</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45936.427395833336</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45936.427395833336</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45936.427395833336</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45936.427395833336</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45936.427395833336</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45936.427395833336</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45936.427395833336</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45936.427395833336</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45936.427395833336</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45936.427395833336</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45936.427395833336</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45936.427395833336</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45936.427395833336</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45936.427395833336</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45936.427395833336</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45936.427395833336</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45936.427395833336</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45936.427395833336</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45936.427395833336</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45936.427395833336</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45936.427395833336</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45936.427395833336</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45936.427395833336</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45936.427395833336</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45936.427395833336</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45936.427395833336</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45936.427395833336</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45936.427395833336</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45936.427395833336</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45936.427395833336</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45936.427395833336</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45936.427395833336</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45936.427395833336</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45936.427395833336</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45936.427395833336</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45936.427395833336</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45936.427395833336</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45936.427395833336</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45936.427395833336</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45936.427395833336</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45936.427395833336</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45936.427395833336</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45936.427395833336</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45936.427395833336</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45936.427395833336</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45936.427395833336</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45936.427395833336</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45936.427395833336</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45936.427395833336</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45936.427395833336</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45936.427395833336</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45936.427395833336</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45936.427395833336</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45936.427395833336</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45936.427395833336</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45936.427395833336</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45936.427395833336</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45936.427395833336</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45936.427395833336</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45936.427395833336</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45936.427395833336</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45936.427395833336</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45936.427395833336</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45936.427395833336</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45936.427395833336</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45936.427395833336</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45936.427395833336</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45936.427395833336</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45936.427395833336</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45936.427395833336</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45936.427395833336</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45936.427395833336</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45936.427395833336</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45936.427395833336</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45936.427395833336</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45936.427395833336</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45936.427395833336</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45936.427395833336</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45936.427395833336</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45936.427395833336</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45936.427395833336</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45936.427395833336</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45936.427395833336</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45936.427395833336</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45936.427395833336</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45936.427395833336</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45936.427395833336</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45936.427395833336</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45936.427395833336</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45936.427395833336</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45936.427395833336</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45936.427395833336</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45936.427395833336</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45936.427395833336</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45936.427395833336</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45936.427395833336</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45936.427395833336</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45936.427395833336</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45936.427395833336</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45936.427395833336</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45936.427395833336</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45936.427395833336</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45936.427395833336</v>
      </c>
      <c r="H493" s="144"/>
      <c r="I493" s="140" t="str">
        <f>IFERROR(VLOOKUP(D493,DB!A:F,6,0),"")</f>
        <v/>
      </c>
      <c r="J493" s="140" t="str">
        <f>IFERROR(VLOOKUP(D493,DB!A:G,7,0),"")</f>
        <v/>
      </c>
      <c r="K493" s="147"/>
      <c r="L493" s="142" t="str">
        <f>IFERROR(VLOOKUP(D493,DB!A:I,9,0),"")</f>
        <v/>
      </c>
    </row>
    <row r="494" spans="1:12" ht="15" customHeight="1">
      <c r="A494" s="140"/>
      <c r="B494" s="140" t="str">
        <f>IFERROR(VLOOKUP(D494,DB!A:K,11,0),"")</f>
        <v/>
      </c>
      <c r="C494" s="141"/>
      <c r="D494" s="142"/>
      <c r="E494" s="143"/>
      <c r="F494" s="144"/>
      <c r="G494" s="146">
        <f ca="1">IFERROR(NOW()-F494,"")</f>
        <v>45936.427395833336</v>
      </c>
      <c r="H494" s="144"/>
      <c r="I494" s="140" t="str">
        <f>IFERROR(VLOOKUP(D494,DB!A:F,6,0),"")</f>
        <v/>
      </c>
      <c r="J494" s="140" t="str">
        <f>IFERROR(VLOOKUP(D494,DB!A:G,7,0),"")</f>
        <v/>
      </c>
      <c r="K494" s="147"/>
      <c r="L494" s="142" t="str">
        <f>IFERROR(VLOOKUP(D494,DB!A:I,9,0),"")</f>
        <v/>
      </c>
    </row>
    <row r="495" spans="1:12" ht="15" customHeight="1">
      <c r="A495" s="140"/>
      <c r="B495" s="140" t="str">
        <f>IFERROR(VLOOKUP(D495,DB!A:K,11,0),"")</f>
        <v/>
      </c>
      <c r="C495" s="141"/>
      <c r="D495" s="142"/>
      <c r="E495" s="143"/>
      <c r="F495" s="144"/>
      <c r="G495" s="146">
        <f ca="1">IFERROR(NOW()-F495,"")</f>
        <v>45936.427395833336</v>
      </c>
      <c r="H495" s="144"/>
      <c r="I495" s="140" t="str">
        <f>IFERROR(VLOOKUP(D495,DB!A:F,6,0),"")</f>
        <v/>
      </c>
      <c r="J495" s="140" t="str">
        <f>IFERROR(VLOOKUP(D495,DB!A:G,7,0),"")</f>
        <v/>
      </c>
      <c r="K495" s="147"/>
      <c r="L495" s="142" t="str">
        <f>IFERROR(VLOOKUP(D495,DB!A:I,9,0),"")</f>
        <v/>
      </c>
    </row>
    <row r="496" spans="1:12" ht="15" customHeight="1">
      <c r="A496" s="140"/>
      <c r="B496" s="140" t="str">
        <f>IFERROR(VLOOKUP(D496,DB!A:K,11,0),"")</f>
        <v/>
      </c>
      <c r="C496" s="141"/>
      <c r="D496" s="142"/>
      <c r="E496" s="143"/>
      <c r="F496" s="144"/>
      <c r="G496" s="146">
        <f ca="1">IFERROR(NOW()-F496,"")</f>
        <v>45936.427395833336</v>
      </c>
      <c r="H496" s="144"/>
      <c r="I496" s="140" t="str">
        <f>IFERROR(VLOOKUP(D496,DB!A:F,6,0),"")</f>
        <v/>
      </c>
      <c r="J496" s="140" t="str">
        <f>IFERROR(VLOOKUP(D496,DB!A:G,7,0),"")</f>
        <v/>
      </c>
      <c r="K496" s="147"/>
      <c r="L496" s="142" t="str">
        <f>IFERROR(VLOOKUP(D496,DB!A:I,9,0),"")</f>
        <v/>
      </c>
    </row>
    <row r="497" spans="1:12" ht="15" customHeight="1">
      <c r="A497" s="140"/>
      <c r="B497" s="140" t="str">
        <f>IFERROR(VLOOKUP(D497,DB!A:K,11,0),"")</f>
        <v/>
      </c>
      <c r="C497" s="141"/>
      <c r="D497" s="142"/>
      <c r="E497" s="143"/>
      <c r="F497" s="144"/>
      <c r="G497" s="146">
        <f ca="1">IFERROR(NOW()-F497,"")</f>
        <v>45936.427395833336</v>
      </c>
      <c r="H497" s="144"/>
      <c r="I497" s="140" t="str">
        <f>IFERROR(VLOOKUP(D497,DB!A:F,6,0),"")</f>
        <v/>
      </c>
      <c r="J497" s="140" t="str">
        <f>IFERROR(VLOOKUP(D497,DB!A:G,7,0),"")</f>
        <v/>
      </c>
      <c r="K497" s="147"/>
      <c r="L497" s="142" t="str">
        <f>IFERROR(VLOOKUP(D497,DB!A:I,9,0),"")</f>
        <v/>
      </c>
    </row>
    <row r="498" spans="1:12" ht="15" customHeight="1">
      <c r="A498" s="148"/>
      <c r="B498" s="148" t="str">
        <f>IFERROR(VLOOKUP(D498,DB!A:K,11,0),"")</f>
        <v/>
      </c>
      <c r="C498" s="149"/>
      <c r="D498" s="150"/>
      <c r="E498" s="151"/>
      <c r="F498" s="152"/>
      <c r="G498" s="153">
        <f ca="1">IFERROR(NOW()-F498,"")</f>
        <v>45936.427395833336</v>
      </c>
      <c r="H498" s="152"/>
      <c r="I498" s="148" t="str">
        <f>IFERROR(VLOOKUP(D498,DB!A:F,6,0),"")</f>
        <v/>
      </c>
      <c r="J498" s="148" t="str">
        <f>IFERROR(VLOOKUP(D498,DB!A:G,7,0),"")</f>
        <v/>
      </c>
      <c r="K498" s="154"/>
      <c r="L498" s="150" t="str">
        <f>IFERROR(VLOOKUP(D498,DB!A:I,9,0),"")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16" sqref="F1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44.595335995363712</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39047</v>
      </c>
      <c r="F3" s="38">
        <v>45926.188877314817</v>
      </c>
      <c r="G3" s="39">
        <f ca="1">IFERROR(NOW()-F3,"-")</f>
        <v>10.238518865735386</v>
      </c>
      <c r="H3" s="38">
        <v>45926.158159722225</v>
      </c>
      <c r="I3" s="37" t="str">
        <f>IFERROR(VLOOKUP(D3,DB!A:F,6,0),"")</f>
        <v>SCECO</v>
      </c>
      <c r="J3" s="37" t="str">
        <f>IFERROR(VLOOKUP(D3,DB!A:G,7,0),"")</f>
        <v>Good</v>
      </c>
      <c r="K3" s="37" t="s">
        <v>39076</v>
      </c>
      <c r="L3" s="37" t="str">
        <f>IFERROR(VLOOKUP(D3,DB!A:I,9,0),"")</f>
        <v>Latis</v>
      </c>
      <c r="M3" s="136"/>
    </row>
    <row r="4" spans="1:13" ht="30.75">
      <c r="A4" s="37" t="s">
        <v>39077</v>
      </c>
      <c r="B4" s="37" t="str">
        <f>IFERROR(VLOOKUP(D4,DB!A:K,11,0),"")</f>
        <v>R5</v>
      </c>
      <c r="C4" s="37">
        <v>1</v>
      </c>
      <c r="D4" s="37" t="s">
        <v>35624</v>
      </c>
      <c r="E4" s="37" t="s">
        <v>38964</v>
      </c>
      <c r="F4" s="38">
        <v>45936.163530092592</v>
      </c>
      <c r="G4" s="39">
        <f ca="1">IFERROR(NOW()-F4,"-")</f>
        <v>0.26386608796019573</v>
      </c>
      <c r="H4" s="38">
        <v>45936.070914351854</v>
      </c>
      <c r="I4" s="37" t="str">
        <f>IFERROR(VLOOKUP(D4,DB!A:F,6,0),"")</f>
        <v>SCECO</v>
      </c>
      <c r="J4" s="37" t="str">
        <f>IFERROR(VLOOKUP(D4,DB!A:G,7,0),"")</f>
        <v>Dead</v>
      </c>
      <c r="K4" s="37" t="s">
        <v>39078</v>
      </c>
      <c r="L4" s="37" t="str">
        <f>IFERROR(VLOOKUP(D4,DB!A:I,9,0),"")</f>
        <v>Latis</v>
      </c>
      <c r="M4" s="136"/>
    </row>
    <row r="5" spans="1:13" ht="15">
      <c r="A5" s="37"/>
      <c r="B5" s="37" t="str">
        <f>IFERROR(VLOOKUP(D5,DB!A:K,11,0),"")</f>
        <v/>
      </c>
      <c r="C5" s="37"/>
      <c r="D5" s="37"/>
      <c r="E5" s="37"/>
      <c r="F5" s="38"/>
      <c r="G5" s="39">
        <f ca="1">IFERROR(NOW()-F5,"-")</f>
        <v>45936.427396180552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45936.427396180552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45936.427396180552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45936.427396180552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45936.427396180552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45936.427396180552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45936.427396180552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45936.427396180552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45936.427396180552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45936.427396180552</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45936.427396180552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45936.427396180552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45936.427396180552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45936.427396180552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45936.427396180552</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45936.427396180552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45936.427396180552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45936.427396180552</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45936.427396180552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45936.427396180552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45936.427396180552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45936.427396180552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45936.427396180552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45936.427396180552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45936.427396180552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45936.427396180552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45936.427396180552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45936.427396180552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45936.427396180552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45936.427396180552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45936.427396180552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45936.427396180552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45936.427396180552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45936.427396180552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45936.427396180552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45936.427396180552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45936.427396180552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45936.427396180552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45936.427396180552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45936.427396180552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45936.427396180552</v>
      </c>
      <c r="H45" s="38"/>
      <c r="I45" s="37" t="str">
        <f>IFERROR(VLOOKUP(D45,DB!A:F,6,0),"")</f>
        <v/>
      </c>
      <c r="J45" s="37" t="str">
        <f>IFERROR(VLOOKUP(D45,DB!A:G,7,0),"")</f>
        <v/>
      </c>
      <c r="K45" s="37"/>
      <c r="L45" s="37" t="str">
        <f>IFERROR(VLOOKUP(D45,DB!A:I,9,0),"")</f>
        <v/>
      </c>
      <c r="M45" s="136"/>
    </row>
    <row r="46" spans="1:13" ht="15">
      <c r="A46" s="92"/>
      <c r="B46" s="92" t="str">
        <f>IFERROR(VLOOKUP(D46,DB!A:K,11,0),"")</f>
        <v/>
      </c>
      <c r="C46" s="92"/>
      <c r="D46" s="92"/>
      <c r="E46" s="92"/>
      <c r="F46" s="134"/>
      <c r="G46" s="135">
        <f ca="1">IFERROR(NOW()-F46,"-")</f>
        <v>45936.427396180552</v>
      </c>
      <c r="H46" s="134"/>
      <c r="I46" s="92" t="str">
        <f>IFERROR(VLOOKUP(D46,DB!A:F,6,0),"")</f>
        <v/>
      </c>
      <c r="J46" s="92" t="str">
        <f>IFERROR(VLOOKUP(D46,DB!A:G,7,0),"")</f>
        <v/>
      </c>
      <c r="K46" s="92"/>
      <c r="L46" s="92" t="str">
        <f>IFERROR(VLOOKUP(D46,DB!A:I,9,0),"")</f>
        <v/>
      </c>
      <c r="M46" s="136"/>
    </row>
    <row r="47" spans="1:13" ht="15">
      <c r="A47" s="92"/>
      <c r="B47" s="92" t="str">
        <f>IFERROR(VLOOKUP(D47,DB!A:K,11,0),"")</f>
        <v/>
      </c>
      <c r="C47" s="92"/>
      <c r="D47" s="92"/>
      <c r="E47" s="92"/>
      <c r="F47" s="134"/>
      <c r="G47" s="135">
        <f ca="1">IFERROR(NOW()-F47,"-")</f>
        <v>45936.427396180552</v>
      </c>
      <c r="H47" s="134"/>
      <c r="I47" s="92" t="str">
        <f>IFERROR(VLOOKUP(D47,DB!A:F,6,0),"")</f>
        <v/>
      </c>
      <c r="J47" s="92" t="str">
        <f>IFERROR(VLOOKUP(D47,DB!A:G,7,0),"")</f>
        <v/>
      </c>
      <c r="K47" s="92"/>
      <c r="L47" s="92" t="str">
        <f>IFERROR(VLOOKUP(D47,DB!A:I,9,0),"")</f>
        <v/>
      </c>
    </row>
    <row r="48" spans="1:13" ht="15">
      <c r="A48" s="37"/>
      <c r="B48" s="37" t="str">
        <f>IFERROR(VLOOKUP(D48,DB!A:K,11,0),"")</f>
        <v/>
      </c>
      <c r="C48" s="37"/>
      <c r="D48" s="37"/>
      <c r="E48" s="37"/>
      <c r="F48" s="38"/>
      <c r="G48" s="39">
        <f ca="1">IFERROR(NOW()-F48,"-")</f>
        <v>45936.427396180552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45936.427396180552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45936.427396180552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45936.427396180552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45936.427396180552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45936.427396180552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45936.427396180552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45936.427396180552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45936.427396180552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45936.427396180552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45936.427396180552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45936.427396180552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45936.427396180552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45936.427396180552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45936.427396180552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45936.427396180552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45936.427396180552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45936.427396180552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45936.427396180552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45936.427396180552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45936.427396180552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45936.427396180552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45936.427396180552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45936.427396180552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45936.427396180552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45936.427396180552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45936.427396180552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45936.427396180552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45936.427396180552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45936.427396180552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45936.427396180552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45936.427396180552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45936.427396180552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45936.427396180552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45936.427396180552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45936.427396180552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45936.427396180552</v>
      </c>
      <c r="H84" s="38"/>
      <c r="I84" s="37" t="str">
        <f>IFERROR(VLOOKUP(D84,DB!A:F,6,0),"")</f>
        <v/>
      </c>
      <c r="J84" s="37" t="str">
        <f>IFERROR(VLOOKUP(D84,DB!A:G,7,0),"")</f>
        <v/>
      </c>
      <c r="K84" s="37"/>
      <c r="L84" s="37" t="str">
        <f>IFERROR(VLOOKUP(D84,DB!A:I,9,0),"")</f>
        <v/>
      </c>
    </row>
    <row r="85" spans="1:12" ht="15">
      <c r="A85" s="92"/>
      <c r="B85" s="92" t="str">
        <f>IFERROR(VLOOKUP(D85,DB!A:K,11,0),"")</f>
        <v/>
      </c>
      <c r="C85" s="92"/>
      <c r="D85" s="92"/>
      <c r="E85" s="92"/>
      <c r="F85" s="134"/>
      <c r="G85" s="135">
        <f ca="1">IFERROR(NOW()-F85,"-")</f>
        <v>45936.427396180552</v>
      </c>
      <c r="H85" s="134"/>
      <c r="I85" s="92" t="str">
        <f>IFERROR(VLOOKUP(D85,DB!A:F,6,0),"")</f>
        <v/>
      </c>
      <c r="J85" s="92" t="str">
        <f>IFERROR(VLOOKUP(D85,DB!A:G,7,0),"")</f>
        <v/>
      </c>
      <c r="K85" s="92"/>
      <c r="L85" s="92" t="str">
        <f>IFERROR(VLOOKUP(D85,DB!A:I,9,0),"")</f>
        <v/>
      </c>
    </row>
    <row r="86" spans="1:12" ht="15">
      <c r="A86" s="37"/>
      <c r="B86" s="37" t="str">
        <f>IFERROR(VLOOKUP(D86,DB!A:K,11,0),"")</f>
        <v/>
      </c>
      <c r="C86" s="37"/>
      <c r="D86" s="37"/>
      <c r="E86" s="37"/>
      <c r="F86" s="38"/>
      <c r="G86" s="39">
        <f ca="1">IFERROR(NOW()-F86,"-")</f>
        <v>45936.427396180552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45936.427396180552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45936.427396180552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45936.427396180552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45936.427396180552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45936.427396180552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45936.427396180552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45936.427396180552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45936.427396180552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45936.427396180552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45936.427396180552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45936.427396180552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45936.427396180552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45936.427396180552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45936.427396180552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45936.427396180552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45936.427396180552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45936.427396180552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45936.427396180552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45936.427396180552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45936.427396180552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45936.427396180552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45936.427396180552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45936.427396180552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45936.427396180552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45936.427396180552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45936.427396180552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45936.427396180552</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45936.427396180552</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45936.427396180552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45936.427396180552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45936.427396180552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45936.427396180552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45936.427396180552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45936.427396180552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45936.427396180552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45936.427396180552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45936.427396180552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45936.427396180552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45936.427396180552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45936.427396180552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45936.427396180552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45936.427396180552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45936.427396180552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45936.427396180552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45936.427396180552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45936.427396180552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45936.427396180552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45936.427396180552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45936.427396180552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45936.427396180552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45936.427396180552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45936.427396180552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45936.427396180552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45936.427396180552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45936.427396180552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45936.427396180552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45936.427396180552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45936.427396180552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45936.427396180552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45936.427396180552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45936.427396180552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45936.427396180552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45936.427396180552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45936.427396180552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45936.427396180552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45936.427396180552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45936.427396180552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45936.427396180552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45936.427396180552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45936.427396180552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45936.427396180552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45936.427396180552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45936.427396180552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45936.427396180552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45936.427396180552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45936.427396180552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45936.427396180552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45936.427396180552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45936.427396180552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45936.427396180552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45936.427396180552</v>
      </c>
      <c r="H167" s="38"/>
      <c r="I167" s="37" t="str">
        <f>IFERROR(VLOOKUP(D167,DB!A:F,6,0),"")</f>
        <v/>
      </c>
      <c r="J167" s="37" t="str">
        <f>IFERROR(VLOOKUP(D167,DB!A:G,7,0),"")</f>
        <v/>
      </c>
      <c r="K167" s="37"/>
      <c r="L167" s="37" t="str">
        <f>IFERROR(VLOOKUP(D167,DB!A:I,9,0),"")</f>
        <v/>
      </c>
    </row>
    <row r="168" spans="1:12" ht="15">
      <c r="A168" s="92"/>
      <c r="B168" s="92" t="str">
        <f>IFERROR(VLOOKUP(D168,DB!A:K,11,0),"")</f>
        <v/>
      </c>
      <c r="C168" s="92"/>
      <c r="D168" s="92"/>
      <c r="E168" s="92"/>
      <c r="F168" s="134"/>
      <c r="G168" s="135">
        <f ca="1">IFERROR(NOW()-F168,"-")</f>
        <v>45936.427396180552</v>
      </c>
      <c r="H168" s="134"/>
      <c r="I168" s="92" t="str">
        <f>IFERROR(VLOOKUP(D168,DB!A:F,6,0),"")</f>
        <v/>
      </c>
      <c r="J168" s="92" t="str">
        <f>IFERROR(VLOOKUP(D168,DB!A:G,7,0),"")</f>
        <v/>
      </c>
      <c r="K168" s="92"/>
      <c r="L168" s="92" t="str">
        <f>IFERROR(VLOOKUP(D168,DB!A:I,9,0),"")</f>
        <v/>
      </c>
    </row>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3" ht="15"/>
    <row r="494" ht="15"/>
    <row r="495" ht="15"/>
    <row r="496" ht="15"/>
    <row r="498" ht="15"/>
    <row r="499" ht="15"/>
    <row r="500"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1" ht="15"/>
    <row r="822" ht="15"/>
    <row r="823" ht="15"/>
    <row r="827" ht="15"/>
    <row r="828" ht="15"/>
    <row r="838" ht="15"/>
    <row r="843" ht="15"/>
    <row r="854" ht="15"/>
    <row r="855" ht="15"/>
    <row r="862" ht="15"/>
    <row r="863" ht="15"/>
    <row r="867" ht="15"/>
    <row r="868" ht="15"/>
    <row r="869" ht="15"/>
    <row r="876" ht="15"/>
    <row r="877" ht="15"/>
    <row r="878" ht="15"/>
    <row r="879" ht="15"/>
    <row r="881" ht="15"/>
    <row r="882" ht="15"/>
    <row r="883" ht="15"/>
    <row r="886" ht="15"/>
    <row r="887" ht="15"/>
    <row r="888" ht="15"/>
    <row r="889" ht="15"/>
    <row r="891" ht="15"/>
    <row r="892" ht="15"/>
    <row r="893" ht="15"/>
    <row r="894" ht="15"/>
    <row r="895" ht="15"/>
    <row r="896" ht="15"/>
    <row r="898" ht="15"/>
    <row r="899" ht="15"/>
    <row r="901" ht="15"/>
    <row r="902" ht="15"/>
    <row r="904" ht="15"/>
    <row r="905" ht="15"/>
    <row r="906" ht="15"/>
    <row r="908" ht="15"/>
    <row r="909" ht="15"/>
    <row r="910" ht="15"/>
    <row r="911" ht="15"/>
    <row r="912" ht="15"/>
    <row r="916" ht="15"/>
    <row r="917" ht="15"/>
    <row r="918" ht="15"/>
    <row r="919" ht="15"/>
    <row r="922" ht="15"/>
    <row r="923" ht="15"/>
    <row r="926" ht="15"/>
    <row r="967" ht="15"/>
    <row r="968" ht="15"/>
    <row r="971" ht="15"/>
    <row r="972" ht="15"/>
    <row r="979" ht="15"/>
    <row r="980" ht="15"/>
    <row r="983" ht="15"/>
    <row r="985" ht="15"/>
    <row r="987" ht="15"/>
    <row r="988" ht="15"/>
    <row r="989" ht="15"/>
    <row r="992" ht="15"/>
    <row r="993" ht="15"/>
    <row r="995" ht="15"/>
    <row r="998" ht="15"/>
    <row r="999" ht="15"/>
    <row r="1001" ht="15"/>
    <row r="1002" ht="15"/>
    <row r="1003" ht="15"/>
    <row r="1004" ht="15"/>
    <row r="1005" ht="15"/>
    <row r="1008" ht="15"/>
    <row r="1009" ht="15"/>
    <row r="1010" ht="15"/>
    <row r="1011" ht="15"/>
    <row r="1012" ht="15"/>
    <row r="1013" ht="15"/>
    <row r="1015" ht="15"/>
    <row r="1017" ht="15"/>
    <row r="1019" ht="15"/>
    <row r="1020" ht="15"/>
    <row r="1021" ht="15"/>
    <row r="1023" ht="15"/>
    <row r="1024" ht="15"/>
    <row r="1025" ht="15"/>
    <row r="1026" ht="15"/>
    <row r="1027" ht="15"/>
    <row r="1028" ht="15"/>
    <row r="1029" ht="15"/>
    <row r="1031" ht="15"/>
    <row r="1032" ht="15"/>
    <row r="1033" ht="15"/>
    <row r="1038" ht="15"/>
    <row r="1039" ht="15"/>
    <row r="1043" ht="15"/>
    <row r="1044" ht="15"/>
    <row r="1045" ht="15"/>
    <row r="1048" ht="15"/>
    <row r="1050" ht="15"/>
    <row r="1054" ht="15"/>
    <row r="1058" ht="15"/>
    <row r="1064" ht="15"/>
    <row r="1065" ht="15"/>
    <row r="1067" ht="15"/>
    <row r="1068" ht="15"/>
    <row r="1070" ht="15"/>
    <row r="1073" ht="15"/>
    <row r="1074" ht="15"/>
    <row r="1076" ht="15"/>
    <row r="1078" ht="15"/>
    <row r="1080" ht="15"/>
    <row r="1082" ht="15"/>
    <row r="1083" ht="15"/>
    <row r="1084" ht="15"/>
    <row r="1086" ht="15"/>
    <row r="1087" ht="15"/>
    <row r="1088" ht="15"/>
    <row r="1089" ht="15"/>
    <row r="1092" ht="15"/>
    <row r="1266" ht="15"/>
    <row r="1267" ht="15"/>
    <row r="1277" ht="15"/>
    <row r="1278" ht="15"/>
    <row r="1279" ht="15"/>
    <row r="1285" ht="15"/>
    <row r="1286" ht="15"/>
    <row r="1287" ht="15"/>
    <row r="1288" ht="15"/>
    <row r="1290" ht="15"/>
    <row r="1293" ht="15"/>
    <row r="1294" ht="15"/>
    <row r="1295" ht="15"/>
    <row r="1296" ht="15"/>
    <row r="1298" ht="15"/>
    <row r="1299" ht="15"/>
    <row r="1301" ht="15"/>
    <row r="1302" ht="15"/>
    <row r="1303" ht="15"/>
    <row r="1304" ht="15"/>
    <row r="1306" ht="15"/>
    <row r="1307" ht="15"/>
    <row r="1308" ht="15"/>
    <row r="1311" ht="15"/>
    <row r="1312" ht="15"/>
    <row r="1315" ht="15"/>
    <row r="1316" ht="15"/>
    <row r="1317" ht="15"/>
    <row r="1318" ht="15"/>
    <row r="1319" ht="15"/>
    <row r="1320" ht="15"/>
    <row r="1321" ht="15"/>
    <row r="1322" ht="15"/>
    <row r="1324" ht="15"/>
    <row r="1326" ht="15"/>
    <row r="1327" ht="15"/>
    <row r="1328" ht="15"/>
    <row r="1331" ht="15"/>
    <row r="1341" ht="15"/>
    <row r="1344" ht="15"/>
    <row r="1345" ht="15"/>
    <row r="1349" ht="15"/>
    <row r="1353" ht="15"/>
    <row r="1356" ht="15"/>
    <row r="1358" ht="15"/>
    <row r="1359" ht="15"/>
    <row r="1362" ht="15"/>
    <row r="1364" ht="15"/>
    <row r="1367" ht="15"/>
    <row r="1368" ht="15"/>
    <row r="1369" ht="15"/>
    <row r="1371" ht="15"/>
    <row r="1373" ht="15"/>
    <row r="1374" ht="15"/>
    <row r="1375" ht="15"/>
    <row r="1376" ht="15"/>
    <row r="1379" ht="15"/>
    <row r="1380" ht="15"/>
    <row r="1381" ht="15"/>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20" t="s">
        <v>5398</v>
      </c>
      <c r="C2" s="137">
        <v>1</v>
      </c>
      <c r="D2" s="120" t="s">
        <v>34463</v>
      </c>
      <c r="E2" s="137" t="s">
        <v>39080</v>
      </c>
      <c r="F2" s="138">
        <v>45926.772847222222</v>
      </c>
      <c r="G2" s="89">
        <f ca="1">IFERROR(NOW()-F2,"-")</f>
        <v>9.6545486111135688</v>
      </c>
      <c r="H2" s="139">
        <v>45927.449074074102</v>
      </c>
      <c r="I2" s="120" t="str">
        <f>IFERROR(VLOOKUP(D2,DB!A:F,6,0),"")</f>
        <v>SCECO</v>
      </c>
      <c r="J2" s="120" t="str">
        <f>IFERROR(VLOOKUP(D2,DB!A:G,7,0),"")</f>
        <v>Weak</v>
      </c>
      <c r="K2" s="137" t="s">
        <v>39081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45936.427396180552</v>
      </c>
      <c r="H3" s="139">
        <v>45927.987534722219</v>
      </c>
      <c r="I3" s="120" t="str">
        <f>IFERROR(VLOOKUP(D3,DB!A:F,6,0),"")</f>
        <v>SCECO</v>
      </c>
      <c r="J3" s="120" t="str">
        <f>IFERROR(VLOOKUP(D3,DB!A:G,7,0),"")</f>
        <v>Vandalized</v>
      </c>
      <c r="K3" s="137" t="s">
        <v>39082</v>
      </c>
      <c r="L3" s="126" t="str">
        <f>IFERROR(VLOOKUP(D3,DB!A:I,9,0),"")</f>
        <v>Latis</v>
      </c>
    </row>
    <row r="4" spans="1:16383" ht="31.5" customHeight="1">
      <c r="A4" s="137" t="s">
        <v>39083</v>
      </c>
      <c r="B4" s="120" t="s">
        <v>5398</v>
      </c>
      <c r="C4" s="137">
        <v>1</v>
      </c>
      <c r="D4" s="120" t="s">
        <v>32861</v>
      </c>
      <c r="E4" s="137" t="s">
        <v>39080</v>
      </c>
      <c r="F4" s="138">
        <v>45933.880972222221</v>
      </c>
      <c r="G4" s="89">
        <f ca="1">IFERROR(NOW()-F4,"-")</f>
        <v>2.5464236111147329</v>
      </c>
      <c r="H4" s="139">
        <v>45929.455266203702</v>
      </c>
      <c r="I4" s="120" t="str">
        <f>IFERROR(VLOOKUP(D4,DB!A:F,6,0),"")</f>
        <v>SCECO</v>
      </c>
      <c r="J4" s="120" t="str">
        <f>IFERROR(VLOOKUP(D4,DB!A:G,7,0),"")</f>
        <v>In progress</v>
      </c>
      <c r="K4" s="137" t="s">
        <v>39081</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39084</v>
      </c>
      <c r="B5" s="120" t="s">
        <v>5398</v>
      </c>
      <c r="C5" s="137">
        <v>1</v>
      </c>
      <c r="D5" s="120" t="s">
        <v>33408</v>
      </c>
      <c r="E5" s="137" t="s">
        <v>38964</v>
      </c>
      <c r="F5" s="138">
        <v>45934.942245370374</v>
      </c>
      <c r="G5" s="89">
        <f ca="1">IFERROR(NOW()-F5,"-")</f>
        <v>1.4851504629623378</v>
      </c>
      <c r="H5" s="139">
        <v>45934.470231481479</v>
      </c>
      <c r="I5" s="120" t="str">
        <f>IFERROR(VLOOKUP(D5,DB!A:F,6,0),"")</f>
        <v>SCECO</v>
      </c>
      <c r="J5" s="120" t="str">
        <f>IFERROR(VLOOKUP(D5,DB!A:G,7,0),"")</f>
        <v>Dead</v>
      </c>
      <c r="K5" s="137" t="s">
        <v>39081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39085</v>
      </c>
      <c r="B6" s="120" t="str">
        <f>IFERROR(VLOOKUP(D6,DB!A:K,11,0),"")</f>
        <v>R6</v>
      </c>
      <c r="C6" s="122">
        <v>3</v>
      </c>
      <c r="D6" s="120" t="s">
        <v>37790</v>
      </c>
      <c r="E6" s="123" t="s">
        <v>39086</v>
      </c>
      <c r="F6" s="124"/>
      <c r="G6" s="89">
        <f ca="1">IFERROR(NOW()-F6,"-")</f>
        <v>45936.427396180552</v>
      </c>
      <c r="H6" s="124">
        <v>45936.378229166665</v>
      </c>
      <c r="I6" s="120" t="str">
        <f>IFERROR(VLOOKUP(D6,DB!A:F,6,0),"")</f>
        <v>SCECO</v>
      </c>
      <c r="J6" s="119" t="str">
        <f>IFERROR(VLOOKUP(D6,DB!A:G,7,0),"")</f>
        <v>Dead</v>
      </c>
      <c r="K6" s="125" t="s">
        <v>39087</v>
      </c>
      <c r="L6" s="126" t="str">
        <f>IFERROR(VLOOKUP(D6,DB!A:I,9,0),"")</f>
        <v>Latis</v>
      </c>
    </row>
    <row r="7" spans="1:16383" ht="31.5" customHeight="1">
      <c r="A7" s="121"/>
      <c r="B7" s="120" t="str">
        <f>IFERROR(VLOOKUP(D7,DB!A:K,11,0),"")</f>
        <v/>
      </c>
      <c r="C7" s="122"/>
      <c r="D7" s="120"/>
      <c r="E7" s="123"/>
      <c r="F7" s="124"/>
      <c r="G7" s="89">
        <f ca="1">IFERROR(NOW()-F7,"-")</f>
        <v>45936.427396180552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45936.427396180552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45936.427396180552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45936.427396180552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c r="E11" s="123"/>
      <c r="F11" s="124"/>
      <c r="G11" s="89">
        <f ca="1">IFERROR(NOW()-F11,"-")</f>
        <v>45936.427396180552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45936.427396180552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45936.427396180552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45936.427396180552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45936.427396180552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45936.427396180552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45936.427396180552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45936.427396180552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45936.427396180552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45936.427396180552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45936.427396180552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45936.427396180552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45936.427396180552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45936.427396180552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45936.427396180552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45936.427396180552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45936.427396180552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45936.427396180552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45936.427396180552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45936.427396180552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45936.427396180552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45936.427396180552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45936.427396180552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45936.427396180552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45936.427396180552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45936.427396180552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45936.427396180552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45936.427396180552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45936.427396180552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45936.427396180552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45936.427396180552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45936.427396180552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45936.427396180552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45936.427396180552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45936.427396180552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45936.427396180552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45936.427396180552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45936.427396180552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45936.427396180552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45936.427396180552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45936.427396180552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45936.427396180552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45936.427396180552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45936.427396180552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45936.427396180552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45936.427396180552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45936.427396180552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45936.427396180552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45936.427396180552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45936.427396180552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45936.427396180552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45936.427396180552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45936.427396180552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45936.427396180552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45936.427396180552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45936.427396180552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45936.427396180552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45936.427396180552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45936.427396180552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45936.427396180552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45936.427396180552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45936.427396180552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45936.427396180552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45936.427396180552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45936.427396180552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45936.427396180552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45936.427396180552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45936.427396180552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45936.427396180552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45936.427396180552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45936.427396180552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45936.427396180552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45936.427396180552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45936.427396180552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45936.427396180552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45936.427396180552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45936.427396180552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45936.427396180552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45936.427396180552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45936.427396180552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45936.427396180552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45936.427396180552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45936.427396180552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45936.427396180552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45936.427396180552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45936.427396180552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45936.427396180552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45936.427396180552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45936.427396180552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45936.427396180552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45936.427396180552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45936.427396180552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45936.427396180552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45936.427396180552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45936.427396180552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45936.427396180552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45936.427396180552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45936.427396180552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45936.427396180552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45936.427396180552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45936.427396180552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45936.427396180552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45936.427396180552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45936.427396180552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45936.427396180552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45936.427396180552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45936.427396180552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45936.427396180552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45936.427396180552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45936.427396180552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45936.427396180552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45936.427396180552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45936.427396180552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45936.427396180552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45936.427396180552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45936.427396180552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45936.427396180552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45936.427396180552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45936.427396180552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45936.427396180552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45936.427396180552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45936.427396180552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45936.427396180552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45936.427396180552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45936.427396180552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45936.427396180552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45936.427396180552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45936.427396180552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45936.427396180552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45936.427396180552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45936.427396180552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45936.427396180552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45936.427396180552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45936.427396180552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45936.427396180552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45936.427396180552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45936.427396180552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45936.427396180552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45936.427396180552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45936.427396180552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45936.427396180552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45936.427396180552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45936.427396180552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45936.427396180552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45936.427396180552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45936.427396180552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45936.427396180552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45936.427396180552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45936.427396180552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45936.427396180552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45936.427396180552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45936.427396180552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45936.427396180552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45936.427396180552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45936.427396180552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45936.427396180552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45936.427396180552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45936.427396180552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45936.427396180552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45936.427396180552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45936.427396180552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45936.427396180552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45936.427396180552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45936.427396180552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45936.427396180552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45936.427396180552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45936.427396180552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45936.427396180552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45936.427396180552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45936.427396180552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45936.427396180552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45936.427396180552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45936.427396180552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45936.427396180552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45936.427396180552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45936.427396180552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45936.427396180552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45936.427396180552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45936.427396180552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45936.427396180552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45936.427396180552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45936.427396180552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45936.427396180552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45936.427396180552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45936.427396180552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45936.427396180552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45936.427396180552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45936.427396180552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45936.427396180552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45936.427396180552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45936.427396180552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45936.427396180552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45936.427396180552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45936.427396180552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45936.427396180552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45936.427396180552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45936.427396180552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45936.427396180552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45936.427396180552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45936.427396180552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45936.427396180552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45936.427396180552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45936.427396180552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45936.427396180552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45936.427396180552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45936.427396180552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45936.427396180552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45936.427396180552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45936.427396180552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45936.427396180552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45936.427396180552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45936.427396180552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45936.427396180552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45936.427396180552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45936.427396180552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45936.427396180552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45936.427396180552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45936.427396180552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45936.427396180552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45936.427396180552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45936.427396180552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45936.427396180552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45936.427396180552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45936.427396180552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45936.427396180552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45936.427396180552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45936.427396180552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45936.427396180552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45936.427396180552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45936.427396180552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45936.427396180552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45936.427396180552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45936.427396180552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45936.427396180552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45936.427396180552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45936.427396180552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45936.427396180552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45936.427396180552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45936.427396180552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45936.427396180552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45936.427396180552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45936.427396180552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45936.427396180552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45936.427396180552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45936.427396180552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45936.427396180552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45936.427396180552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45936.427396180552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45936.427396180552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45936.427396180552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45936.427396180552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45936.427396180552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45936.427396180552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45936.427396180552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45936.427396180552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45936.427396180552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45936.427396180552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45936.427396180552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45936.427396180552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45936.427396180552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45936.427396180552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45936.427396180552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45936.427396180552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45936.427396180552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45936.427396180552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45936.427396180552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45936.427396180552</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2025-10-06T07:15:38Z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