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71" documentId="13_ncr:1_{F6CB121F-512D-4AA6-A0C1-0FB36C537598}" xr6:coauthVersionLast="47" xr6:coauthVersionMax="47" xr10:uidLastSave="{A8950E47-A219-4110-B78E-436592FC50F2}"/>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<sst xmlns="http://schemas.openxmlformats.org/spreadsheetml/2006/main" count="178588" uniqueCount="39078">
  <si>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</si>
  <si>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</si>
  <si>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</si>
  <si>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</si>
  <si>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</si>
  <si>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</si>
  <si>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</si>
  <si>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</si>
  <si>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</si>
  <si>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</si>
  <si>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</si>
  <si>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</si>
  <si>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</si>
  <si>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</si>
  <si>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</si>
  <si>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</si>
  <si>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</si>
  <si>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</si>
  <si>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</si>
  <si>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</si>
  <si>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</si>
  <si>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</si>
  <si>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</si>
  <si>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</si>
  <si>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</si>
  <si>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</si>
  <si>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</si>
  <si>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</si>
  <si>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</si>
  <si>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</si>
  <si>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</si>
  <si>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</si>
  <si>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</si>
  <si>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</si>
  <si>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</si>
  <si>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</si>
  <si>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</si>
  <si>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</si>
  <si>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</si>
  <si>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</si>
  <si>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</si>
  <si>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</si>
  <si>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</si>
  <si>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</si>
  <si>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</si>
  <si>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</si>
  <si>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</si>
  <si>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</si>
  <si>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</si>
  <si>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</si>
  <si>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</si>
  <si>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</si>
  <si>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</si>
  <si>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</si>
  <si>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</si>
  <si>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</si>
  <si>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</si>
  <si>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</si>
  <si>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</si>
  <si>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</si>
  <si>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</si>
  <si>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</si>
  <si>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</si>
  <si>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</si>
  <si>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</si>
  <si>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</si>
  <si>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</si>
  <si>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</si>
  <si>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</si>
  <si>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</si>
  <si>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</si>
  <si>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</si>
  <si>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</si>
  <si>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</si>
  <si>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</si>
  <si>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</si>
  <si>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</si>
  <si>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</si>
  <si>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</si>
  <si>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</si>
  <si>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</si>
  <si>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</si>
  <si>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</si>
  <si>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</si>
  <si>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</si>
  <si>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</si>
  <si>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</si>
  <si>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</si>
  <si>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</si>
  <si>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</si>
  <si>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</si>
  <si>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</si>
  <si>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</si>
  <si>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</si>
  <si>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</si>
  <si>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</si>
  <si>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</si>
  <si>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</si>
  <si>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</si>
  <si>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</si>
  <si>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</si>
  <si>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</si>
  <si>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</si>
  <si>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</si>
  <si>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</si>
  <si>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</si>
  <si>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</si>
  <si>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</si>
  <si>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</si>
  <si>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</si>
  <si>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</si>
  <si>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</si>
  <si>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</si>
  <si>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</si>
  <si>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</si>
  <si>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</si>
  <si>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</si>
  <si>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</si>
  <si>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</si>
  <si>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</si>
  <si>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</si>
  <si>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</si>
  <si>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</si>
  <si>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</si>
  <si>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</si>
  <si>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</si>
  <si>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</si>
  <si>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</si>
  <si>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</si>
  <si>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</si>
  <si>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</si>
  <si>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</si>
  <si>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</si>
  <si>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</si>
  <si>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</si>
  <si>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</si>
  <si>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</si>
  <si>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</si>
  <si>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</si>
  <si>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</si>
  <si>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</si>
  <si>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</si>
  <si>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</si>
  <si>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</si>
  <si>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</si>
  <si>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</si>
  <si>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</si>
  <si>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</si>
  <si>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</si>
  <si>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</si>
  <si>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</si>
  <si>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</si>
  <si>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</si>
  <si>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</si>
  <si>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</si>
  <si>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</si>
  <si>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</si>
  <si>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</si>
  <si>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</si>
  <si>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</si>
  <si>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</si>
  <si>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</si>
  <si>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</si>
  <si>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</si>
  <si>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</si>
  <si>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</si>
  <si>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</si>
  <si>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</si>
  <si>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</si>
  <si>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</si>
  <si>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</si>
  <si>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</si>
  <si>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</si>
  <si>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</si>
  <si>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</si>
  <si>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</si>
  <si>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</si>
  <si>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</si>
  <si>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</si>
  <si>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</si>
  <si>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</si>
  <si>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</si>
  <si>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</si>
  <si>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</si>
  <si>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</si>
  <si>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</si>
  <si>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</si>
  <si>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</si>
  <si>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</si>
  <si>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</si>
  <si>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</si>
  <si>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</si>
  <si>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</si>
  <si>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</si>
  <si>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</si>
  <si>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</si>
  <si>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</si>
  <si>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</si>
  <si>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</si>
  <si>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</si>
  <si>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</si>
  <si>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</si>
  <si>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</si>
  <si>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</si>
  <si>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</si>
  <si>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</si>
  <si>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</si>
  <si>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</si>
  <si>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</si>
  <si>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</si>
  <si>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</si>
  <si>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</si>
  <si>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</si>
  <si>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</si>
  <si>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</si>
  <si>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</si>
  <si>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</si>
  <si>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</si>
  <si>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</si>
  <si>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</si>
  <si>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</si>
  <si>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</si>
  <si>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</si>
  <si>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</si>
  <si>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</si>
  <si>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</si>
  <si>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</si>
  <si>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</si>
  <si>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</si>
  <si>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</si>
  <si>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</si>
  <si>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</si>
  <si>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</si>
  <si>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</si>
  <si>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</si>
  <si>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</si>
  <si>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</si>
  <si>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</si>
  <si>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</si>
  <si>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</si>
  <si>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</si>
  <si>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</si>
  <si>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</si>
  <si>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</si>
  <si>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</si>
  <si>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</si>
  <si>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</si>
  <si>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</si>
  <si>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</si>
  <si>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</si>
  <si>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</si>
  <si>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</si>
  <si>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</si>
  <si>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</si>
  <si>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</si>
  <si>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</si>
  <si>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</si>
  <si>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</si>
  <si>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</si>
  <si>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</si>
  <si>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</si>
  <si>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</si>
  <si>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</si>
  <si>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</si>
  <si>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</si>
  <si>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</si>
  <si>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</si>
  <si>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</si>
  <si>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</si>
  <si>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</si>
  <si>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</si>
  <si>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</si>
  <si>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</si>
  <si>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</si>
  <si>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</si>
  <si>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</si>
  <si>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</si>
  <si>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</si>
  <si>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</si>
  <si>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</si>
  <si>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</si>
  <si>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</si>
  <si>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</si>
  <si>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</si>
  <si>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</si>
  <si>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</si>
  <si>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</si>
  <si>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</si>
  <si>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</si>
  <si>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</si>
  <si>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</si>
  <si>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</si>
  <si>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</si>
  <si>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</si>
  <si>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</si>
  <si>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</si>
  <si>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</si>
  <si>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</si>
  <si>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</si>
  <si>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</si>
  <si>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</si>
  <si>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</si>
  <si>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</si>
  <si>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</si>
  <si>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</si>
  <si>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</si>
  <si>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</si>
  <si>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</si>
  <si>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</si>
  <si>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</si>
  <si>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</si>
  <si>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</si>
  <si>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</si>
  <si>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</si>
  <si>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</si>
  <si>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</si>
  <si>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</si>
  <si>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</si>
  <si>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</si>
  <si>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</si>
  <si>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</si>
  <si>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</si>
  <si>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</si>
  <si>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</si>
  <si>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</si>
  <si>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</si>
  <si>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</si>
  <si>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</si>
  <si>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</si>
  <si>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</si>
  <si>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</si>
  <si>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</si>
  <si>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</si>
  <si>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</si>
  <si>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</si>
  <si>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</si>
  <si>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</si>
  <si>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</si>
  <si>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</si>
  <si>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</si>
  <si>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</si>
  <si>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</si>
  <si>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</si>
  <si>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</si>
  <si>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</si>
  <si>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</si>
  <si>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</si>
  <si>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</si>
  <si>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</si>
  <si>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</si>
  <si>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</si>
  <si>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</si>
  <si>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</si>
  <si>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</si>
  <si>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</si>
  <si>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</si>
  <si>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</si>
  <si>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</si>
  <si>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</si>
  <si>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</si>
  <si>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</si>
  <si>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</si>
  <si>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</si>
  <si>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</si>
  <si>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</si>
  <si>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</si>
  <si>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</si>
  <si>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</si>
  <si>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</si>
  <si>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</si>
  <si>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</si>
  <si>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</si>
  <si>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</si>
  <si>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</si>
  <si>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</si>
  <si>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</si>
  <si>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</si>
  <si>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</si>
  <si>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</si>
  <si>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</si>
  <si>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</si>
  <si>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</si>
  <si>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</si>
  <si>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</si>
  <si>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</si>
  <si>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</si>
  <si>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</si>
  <si>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</si>
  <si>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</si>
  <si>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</si>
  <si>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</si>
  <si>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</si>
  <si>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</si>
  <si>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</si>
  <si>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</si>
  <si>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</si>
  <si>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</si>
  <si>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</si>
  <si>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</si>
  <si>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</si>
  <si>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</si>
  <si>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</si>
  <si>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</si>
  <si>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</si>
  <si>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</si>
  <si>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</si>
  <si>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</si>
  <si>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</si>
  <si>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</si>
  <si>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</si>
  <si>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</si>
  <si>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</si>
  <si>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</si>
  <si>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</si>
  <si>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</si>
  <si>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</si>
  <si>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</si>
  <si>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</si>
  <si>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</si>
  <si>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</si>
  <si>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</si>
  <si>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</si>
  <si>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</si>
  <si>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</si>
  <si>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</si>
  <si>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</si>
  <si>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</si>
  <si>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</si>
  <si>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</si>
  <si>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</si>
  <si>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</si>
  <si>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</si>
  <si>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</si>
  <si>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</si>
  <si>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</si>
  <si>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</si>
  <si>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</si>
  <si>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</si>
  <si>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</si>
  <si>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</si>
  <si>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</si>
  <si>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</si>
  <si>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</si>
  <si>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</si>
  <si>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</si>
  <si>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</si>
  <si>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</si>
  <si>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</si>
  <si>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</si>
  <si>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</si>
  <si>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</si>
  <si>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</si>
  <si>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</si>
  <si>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</si>
  <si>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</si>
  <si>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</si>
  <si>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</si>
  <si>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</si>
  <si>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</si>
  <si>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</si>
  <si>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</si>
  <si>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</si>
  <si>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</si>
  <si>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</si>
  <si>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</si>
  <si>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</si>
  <si>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</si>
  <si>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</si>
  <si>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</si>
  <si>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</si>
  <si>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</si>
  <si>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</si>
  <si>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</si>
  <si>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</si>
  <si>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</si>
  <si>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</si>
  <si>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</si>
  <si>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</si>
  <si>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</si>
  <si>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</si>
  <si>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</si>
  <si>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</si>
  <si>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</si>
  <si>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</si>
  <si>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</si>
  <si>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</si>
  <si>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</si>
  <si>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</si>
  <si>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</si>
  <si>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</si>
  <si>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</si>
  <si>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</si>
  <si>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</si>
  <si>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</si>
  <si>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</si>
  <si>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</si>
  <si>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</si>
  <si>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</si>
  <si>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</si>
  <si>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</si>
  <si>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</si>
  <si>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</si>
  <si>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</si>
  <si>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</si>
  <si>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</si>
  <si>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</si>
  <si>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</si>
  <si>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</si>
  <si>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</si>
  <si>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</si>
  <si>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</si>
  <si>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</si>
  <si>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</si>
  <si>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</si>
  <si>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</si>
  <si>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</si>
  <si>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</si>
  <si>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</si>
  <si>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</si>
  <si>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</si>
  <si>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</si>
  <si>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</si>
  <si>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</si>
  <si>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</si>
  <si>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</si>
  <si>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</si>
  <si>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</si>
  <si>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</si>
  <si>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</si>
  <si>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</si>
  <si>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</si>
  <si>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</si>
  <si>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</si>
  <si>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</si>
  <si>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</si>
  <si>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</si>
  <si>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</si>
  <si>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</si>
  <si>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</si>
  <si>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</si>
  <si>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</si>
  <si>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</si>
  <si>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</si>
  <si>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</si>
  <si>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</si>
  <si>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</si>
  <si>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</si>
  <si>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</si>
  <si>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</si>
  <si>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</si>
  <si>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</si>
  <si>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</si>
  <si>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</si>
  <si>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</si>
  <si>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</si>
  <si>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</si>
  <si>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</si>
  <si>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</si>
  <si>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</si>
  <si>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</si>
  <si>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</si>
  <si>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</si>
  <si>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</si>
  <si>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</si>
  <si>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</si>
  <si>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</si>
  <si>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</si>
  <si>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</si>
  <si>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</si>
  <si>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</si>
  <si>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</si>
  <si>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</si>
  <si>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</si>
  <si>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</si>
  <si>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</si>
  <si>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</si>
  <si>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</si>
  <si>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</si>
  <si>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</si>
  <si>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</si>
  <si>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</si>
  <si>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</si>
  <si>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</si>
  <si>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</si>
  <si>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</si>
  <si>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</si>
  <si>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</si>
  <si>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</si>
  <si>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</si>
  <si>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</si>
  <si>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</si>
  <si>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</si>
  <si>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</si>
  <si>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</si>
  <si>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</si>
  <si>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</si>
  <si>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</si>
  <si>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</si>
  <si>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</si>
  <si>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</si>
  <si>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</si>
  <si>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</si>
  <si>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</si>
  <si>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</si>
  <si>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</si>
  <si>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</si>
  <si>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</si>
  <si>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</si>
  <si>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</si>
  <si>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</si>
  <si>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</si>
  <si>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</si>
  <si>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</si>
  <si>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</si>
  <si>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</si>
  <si>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</si>
  <si>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</si>
  <si>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</si>
  <si>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</si>
  <si>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</si>
  <si>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</si>
  <si>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</si>
  <si>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</si>
  <si>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</si>
  <si>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</si>
  <si>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</si>
  <si>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</si>
  <si>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</si>
  <si>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</si>
  <si>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</si>
  <si>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</si>
  <si>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</si>
  <si>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</si>
  <si>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</si>
  <si>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</si>
  <si>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</si>
  <si>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</si>
  <si>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</si>
  <si>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</si>
  <si>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</si>
  <si>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</si>
  <si>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</si>
  <si>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</si>
  <si>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</si>
  <si>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</si>
  <si>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</si>
  <si>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</si>
  <si>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</si>
  <si>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</si>
  <si>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</si>
  <si>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</si>
  <si>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</si>
  <si>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</si>
  <si>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</si>
  <si>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</si>
  <si>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</si>
  <si>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</si>
  <si>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</si>
  <si>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</si>
  <si>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</si>
  <si>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</si>
  <si>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</si>
  <si>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</si>
  <si>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</si>
  <si>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</si>
  <si>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</si>
  <si>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</si>
  <si>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</si>
  <si>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</si>
  <si>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</si>
  <si>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</si>
  <si>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</si>
  <si>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</si>
  <si>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</si>
  <si>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</si>
  <si>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</si>
  <si>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</si>
  <si>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</si>
  <si>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</si>
  <si>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</si>
  <si>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</si>
  <si>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</si>
  <si>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</si>
  <si>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</si>
  <si>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</si>
  <si>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</si>
  <si>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</si>
  <si>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</si>
  <si>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</si>
  <si>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</si>
  <si>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</si>
  <si>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</si>
  <si>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</si>
  <si>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</si>
  <si>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</si>
  <si>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</si>
  <si>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</si>
  <si>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</si>
  <si>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</si>
  <si>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</si>
  <si>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</si>
  <si>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</si>
  <si>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</si>
  <si>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</si>
  <si>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</si>
  <si>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</si>
  <si>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</si>
  <si>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</si>
  <si>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</si>
  <si>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</si>
  <si>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</si>
  <si>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</si>
  <si>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</si>
  <si>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</si>
  <si>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</si>
  <si>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</si>
  <si>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</si>
  <si>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</si>
  <si>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</si>
  <si>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</si>
  <si>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</si>
  <si>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</si>
  <si>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</si>
  <si>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</si>
  <si>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</si>
  <si>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</si>
  <si>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</si>
  <si>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</si>
  <si>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</si>
  <si>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</si>
  <si>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</si>
  <si>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</si>
  <si>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</si>
  <si>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</si>
  <si>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</si>
  <si>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</si>
  <si>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</si>
  <si>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</si>
  <si>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</si>
  <si>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</si>
  <si>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</si>
  <si>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</si>
  <si>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</si>
  <si>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</si>
  <si>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</si>
  <si>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</si>
  <si>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</si>
  <si>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</si>
  <si>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</si>
  <si>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</si>
  <si>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</si>
  <si>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</si>
  <si>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</si>
  <si>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</si>
  <si>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</si>
  <si>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</si>
  <si>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</si>
  <si>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</si>
  <si>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</si>
  <si>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</si>
  <si>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</si>
  <si>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</si>
  <si>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</si>
  <si>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</si>
  <si>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</si>
  <si>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</si>
  <si>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</si>
  <si>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</si>
  <si>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</si>
  <si>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</si>
  <si>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</si>
  <si>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</si>
  <si>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</si>
  <si>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</si>
  <si>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</si>
  <si>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</si>
  <si>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</si>
  <si>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</si>
  <si>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</si>
  <si>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</si>
  <si>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</si>
  <si>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</si>
  <si>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</si>
  <si>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</si>
  <si>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</si>
  <si>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</si>
  <si>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</si>
  <si>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</si>
  <si>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</si>
  <si>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</si>
  <si>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</si>
  <si>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</si>
  <si>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</si>
  <si>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</si>
  <si>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</si>
  <si>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</si>
  <si>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</si>
  <si>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</si>
  <si>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</si>
  <si>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</si>
  <si>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</si>
  <si>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</si>
  <si>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</si>
  <si>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</si>
  <si>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</si>
  <si>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</si>
  <si>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</si>
  <si>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</si>
  <si>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</si>
  <si>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</si>
  <si>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</si>
  <si>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</si>
  <si>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</si>
  <si>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</si>
  <si>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</si>
  <si>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</si>
  <si>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</si>
  <si>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</si>
  <si>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</si>
  <si>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</si>
  <si>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</si>
  <si>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</si>
  <si>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</si>
  <si>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</si>
  <si>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</si>
  <si>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</si>
  <si>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</si>
  <si>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</si>
  <si>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</si>
  <si>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</si>
  <si>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</si>
  <si>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</si>
  <si>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</si>
  <si>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</si>
  <si>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</si>
  <si>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</si>
  <si>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</si>
  <si>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</si>
  <si>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</si>
  <si>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</si>
  <si>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</si>
  <si>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</si>
  <si>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</si>
  <si>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</si>
  <si>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</si>
  <si>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</si>
  <si>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</si>
  <si>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</si>
  <si>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</si>
  <si>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</si>
  <si>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</si>
  <si>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</si>
  <si>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</si>
  <si>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</si>
  <si>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</si>
  <si>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</si>
  <si>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</si>
  <si>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</si>
  <si>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</si>
  <si>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</si>
  <si>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</si>
  <si>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</si>
  <si>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</si>
  <si>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</si>
  <si>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</si>
  <si>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</si>
  <si>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</si>
  <si>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</si>
  <si>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</si>
  <si>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</si>
  <si>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</si>
  <si>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</si>
  <si>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</si>
  <si>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</si>
  <si>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</si>
  <si>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</si>
  <si>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</si>
  <si>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</si>
  <si>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</si>
  <si>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</si>
  <si>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</si>
  <si>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</si>
  <si>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</si>
  <si>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</si>
  <si>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</si>
  <si>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</si>
  <si>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</si>
  <si>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</si>
  <si>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</si>
  <si>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</si>
  <si>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</si>
  <si>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</si>
  <si>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</si>
  <si>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</si>
  <si>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</si>
  <si>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</si>
  <si>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</si>
  <si>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</si>
  <si>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</si>
  <si>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</si>
  <si>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</si>
  <si>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</si>
  <si>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</si>
  <si>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</si>
  <si>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</si>
  <si>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</si>
  <si>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</si>
  <si>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</si>
  <si>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</si>
  <si>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</si>
  <si>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</si>
  <si>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</si>
  <si>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</si>
  <si>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</si>
  <si>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</si>
  <si>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</si>
  <si>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</si>
  <si>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</si>
  <si>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</si>
  <si>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</si>
  <si>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</si>
  <si>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</si>
  <si>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</si>
  <si>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</si>
  <si>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</si>
  <si>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</si>
  <si>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</si>
  <si>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</si>
  <si>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</si>
  <si>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</si>
  <si>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</si>
  <si>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</si>
  <si>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</si>
  <si>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</si>
  <si>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</si>
  <si>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</si>
  <si>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</si>
  <si>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</si>
  <si>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</si>
  <si>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</si>
  <si>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</si>
  <si>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</si>
  <si>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</si>
  <si>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</si>
  <si>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</si>
  <si>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</si>
  <si>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</si>
  <si>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</si>
  <si>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</si>
  <si>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</si>
  <si>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</si>
  <si>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</si>
  <si>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</si>
  <si>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</si>
  <si>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</si>
  <si>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</si>
  <si>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</si>
  <si>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</si>
  <si>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</si>
  <si>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</si>
  <si>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</si>
  <si>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</si>
  <si>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</si>
  <si>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</si>
  <si>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</si>
  <si>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</si>
  <si>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</si>
  <si>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</si>
  <si>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</si>
  <si>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</si>
  <si>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</si>
  <si>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</si>
  <si>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</si>
  <si>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</si>
  <si>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</si>
  <si>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</si>
  <si>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</si>
  <si>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</si>
  <si>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</si>
  <si>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</si>
  <si>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</si>
  <si>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</si>
  <si>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</si>
  <si>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</si>
  <si>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</si>
  <si>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</si>
  <si>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</si>
  <si>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</si>
  <si>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</si>
  <si>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</si>
  <si>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</si>
  <si>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</si>
  <si>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</si>
  <si>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</si>
  <si>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</si>
  <si>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</si>
  <si>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</si>
  <si>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</si>
  <si>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</si>
  <si>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</si>
  <si>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</si>
  <si>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</si>
  <si>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</si>
  <si>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</si>
  <si>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</si>
  <si>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</si>
  <si>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</si>
  <si>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</si>
  <si>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</si>
  <si>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</si>
  <si>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</si>
  <si>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</si>
  <si>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</si>
  <si>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</si>
  <si>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</si>
  <si>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</si>
  <si>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</si>
  <si>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</si>
  <si>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</si>
  <si>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</si>
  <si>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</si>
  <si>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</si>
  <si>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</si>
  <si>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</si>
  <si>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</si>
  <si>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</si>
  <si>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</si>
  <si>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</si>
  <si>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</si>
  <si>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</si>
  <si>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</si>
  <si>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</si>
  <si>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</si>
  <si>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</si>
  <si>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</si>
  <si>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</si>
  <si>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</si>
  <si>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</si>
  <si>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</si>
  <si>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</si>
  <si>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</si>
  <si>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</si>
  <si>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</si>
  <si>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</si>
  <si>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</si>
  <si>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</si>
  <si>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</si>
  <si>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</si>
  <si>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</si>
  <si>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</si>
  <si>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</si>
  <si>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</si>
  <si>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</si>
  <si>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</si>
  <si>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</si>
  <si>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</si>
  <si>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</si>
  <si>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</si>
  <si>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</si>
  <si>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</si>
  <si>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</si>
  <si>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</si>
  <si>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</si>
  <si>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</si>
  <si>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</si>
  <si>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</si>
  <si>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</si>
  <si>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</si>
  <si>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</si>
  <si>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</si>
  <si>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</si>
  <si>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</si>
  <si>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</si>
  <si>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</si>
  <si>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</si>
  <si>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</si>
  <si>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</si>
  <si>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</si>
  <si>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</si>
  <si>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</si>
  <si>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</si>
  <si>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</si>
  <si>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</si>
  <si>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</si>
  <si>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</si>
  <si>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</si>
  <si>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</si>
  <si>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</si>
  <si>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</si>
  <si>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</si>
  <si>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</si>
  <si>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</si>
  <si>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</si>
  <si>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</si>
  <si>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</si>
  <si>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</si>
  <si>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</si>
  <si>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</si>
  <si>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</si>
  <si>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</si>
  <si>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</si>
  <si>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</si>
  <si>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</si>
  <si>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</si>
  <si>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</si>
  <si>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</si>
  <si>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</si>
  <si>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</si>
  <si>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</si>
  <si>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</si>
  <si>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</si>
  <si>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</si>
  <si>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</si>
  <si>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</si>
  <si>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</si>
  <si>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</si>
  <si>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</si>
  <si>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</si>
  <si>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</si>
  <si>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</si>
  <si>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</si>
  <si>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</si>
  <si>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</si>
  <si>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</si>
  <si>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</si>
  <si>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</si>
  <si>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</si>
  <si>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</si>
  <si>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</si>
  <si>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</si>
  <si>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</si>
  <si>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</si>
  <si>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</si>
  <si>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</si>
  <si>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</si>
  <si>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</si>
  <si>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</si>
  <si>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</si>
  <si>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</si>
  <si>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</si>
  <si>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</si>
  <si>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</si>
  <si>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</si>
  <si>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</si>
  <si>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</si>
  <si>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</si>
  <si>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</si>
  <si>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</si>
  <si>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</si>
  <si>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</si>
  <si>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</si>
  <si>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</si>
  <si>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</si>
  <si>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</si>
  <si>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</si>
  <si>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</si>
  <si>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</si>
  <si>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</si>
  <si>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</si>
  <si>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</si>
  <si>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</si>
  <si>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</si>
  <si>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</si>
  <si>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</si>
  <si>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</si>
  <si>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</si>
  <si>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</si>
  <si>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</si>
  <si>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</si>
  <si>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</si>
  <si>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</si>
  <si>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</si>
  <si>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</si>
  <si>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</si>
  <si>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</si>
  <si>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</si>
  <si>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</si>
  <si>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</si>
  <si>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</si>
  <si>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</si>
  <si>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</si>
  <si>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</si>
  <si>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</si>
  <si>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</si>
  <si>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</si>
  <si>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</si>
  <si>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</si>
  <si>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</si>
  <si>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</si>
  <si>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</si>
  <si>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</si>
  <si>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</si>
  <si>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</si>
  <si>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</si>
  <si>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</si>
  <si>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</si>
  <si>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</si>
  <si>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</si>
  <si>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</si>
  <si>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</si>
  <si>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</si>
  <si>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</si>
  <si>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</si>
  <si>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</si>
  <si>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</si>
  <si>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</si>
  <si>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</si>
  <si>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</si>
  <si>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</si>
  <si>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</si>
  <si>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</si>
  <si>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</si>
  <si>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</si>
  <si>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</si>
  <si>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</si>
  <si>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</si>
  <si>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</si>
  <si>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</si>
  <si>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</si>
  <si>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</si>
  <si>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</si>
  <si>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</si>
  <si>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</si>
  <si>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</si>
  <si>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</si>
  <si>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</si>
  <si>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</si>
  <si>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</si>
  <si>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</si>
  <si>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</si>
  <si>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</si>
  <si>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</si>
  <si>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</si>
  <si>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</si>
  <si>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</si>
  <si>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</si>
  <si>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</si>
  <si>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</si>
  <si>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</si>
  <si>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</si>
  <si>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</si>
  <si>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</si>
  <si>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</si>
  <si>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</si>
  <si>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</si>
  <si>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</si>
  <si>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</si>
  <si>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</si>
  <si>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</si>
  <si>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</si>
  <si>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</si>
  <si>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</si>
  <si>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</si>
  <si>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</si>
  <si>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</si>
  <si>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</si>
  <si>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</si>
  <si>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</si>
  <si>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</si>
  <si>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</si>
  <si>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</si>
  <si>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</si>
  <si>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</si>
  <si>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</si>
  <si>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</si>
  <si>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</si>
  <si>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</si>
  <si>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</si>
  <si>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</si>
  <si>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</si>
  <si>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</si>
  <si>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</si>
  <si>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</si>
  <si>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</si>
  <si>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</si>
  <si>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</si>
  <si>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</si>
  <si>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</si>
  <si>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</si>
  <si>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</si>
  <si>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</si>
  <si>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</si>
  <si>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</si>
  <si>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</si>
  <si>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</si>
  <si>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</si>
  <si>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</si>
  <si>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</si>
  <si>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</si>
  <si>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</si>
  <si>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</si>
  <si>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</si>
  <si>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</si>
  <si>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</si>
  <si>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</si>
  <si>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</si>
  <si>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</si>
  <si>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</si>
  <si>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</si>
  <si>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</si>
  <si>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</si>
  <si>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</si>
  <si>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</si>
  <si>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</si>
  <si>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</si>
  <si>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</si>
  <si>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</si>
  <si>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</si>
  <si>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</si>
  <si>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</si>
  <si>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</si>
  <si>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</si>
  <si>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</si>
  <si>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</si>
  <si>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</si>
  <si>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</si>
  <si>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</si>
  <si>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</si>
  <si>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</si>
  <si>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</si>
  <si>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</si>
  <si>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</si>
  <si>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</si>
  <si>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</si>
  <si>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</si>
  <si>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</si>
  <si>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</si>
  <si>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</si>
  <si>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</si>
  <si>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</si>
  <si>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</si>
  <si>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</si>
  <si>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</si>
  <si>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</si>
  <si>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</si>
  <si>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</si>
  <si>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</si>
  <si>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</si>
  <si>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</si>
  <si>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</si>
  <si>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</si>
  <si>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</si>
  <si>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</si>
  <si>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</si>
  <si>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</si>
  <si>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</si>
  <si>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</si>
  <si>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</si>
  <si>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</si>
  <si>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</si>
  <si>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</si>
  <si>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</si>
  <si>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</si>
  <si>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</si>
  <si>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</si>
  <si>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</si>
  <si>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</si>
  <si>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</si>
  <si>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</si>
  <si>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</si>
  <si>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</si>
  <si>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</si>
  <si>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</si>
  <si>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</si>
  <si>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</si>
  <si>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</si>
  <si>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</si>
  <si>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</si>
  <si>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</si>
  <si>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</si>
  <si>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</si>
  <si>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</si>
  <si>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</si>
  <si>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</si>
  <si>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</si>
  <si>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</si>
  <si>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</si>
  <si>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</si>
  <si>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</si>
  <si>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</si>
  <si>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</si>
  <si>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</si>
  <si>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</si>
  <si>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</si>
  <si>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</si>
  <si>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</si>
  <si>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</si>
  <si>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</si>
  <si>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</si>
  <si>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</si>
  <si>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</si>
  <si>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</si>
  <si>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</si>
  <si>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</si>
  <si>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</si>
  <si>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</si>
  <si>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</si>
  <si>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</si>
  <si>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</si>
  <si>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</si>
  <si>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</si>
  <si>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</si>
  <si>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</si>
  <si>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</si>
  <si>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</si>
  <si>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</si>
  <si>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</si>
  <si>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</si>
  <si>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</si>
  <si>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</si>
  <si>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</si>
  <si>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</si>
  <si>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</si>
  <si>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</si>
  <si>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</si>
  <si>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</si>
  <si>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</si>
  <si>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</si>
  <si>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</si>
  <si>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</si>
  <si>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</si>
  <si>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</si>
  <si>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</si>
  <si>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</si>
  <si>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</si>
  <si>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</si>
  <si>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</si>
  <si>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</si>
  <si>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</si>
  <si>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</si>
  <si>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</si>
  <si>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</si>
  <si>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</si>
  <si>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</si>
  <si>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</si>
  <si>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</si>
  <si>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</si>
  <si>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</si>
  <si>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</si>
  <si>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</si>
  <si>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</si>
  <si>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</si>
  <si>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</si>
  <si>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</si>
  <si>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</si>
  <si>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</si>
  <si>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</si>
  <si>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</si>
  <si>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</si>
  <si>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</si>
  <si>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</si>
  <si>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</si>
  <si>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</si>
  <si>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</si>
  <si>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</si>
  <si>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</si>
  <si>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</si>
  <si>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</si>
  <si>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</si>
  <si>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</si>
  <si>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</si>
  <si>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</si>
  <si>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</si>
  <si>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</si>
  <si>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</si>
  <si>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</si>
  <si>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</si>
  <si>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</si>
  <si>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</si>
  <si>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</si>
  <si>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</si>
  <si>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</si>
  <si>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</si>
  <si>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</si>
  <si>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</si>
  <si>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</si>
  <si>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</si>
  <si>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</si>
  <si>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</si>
  <si>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</si>
  <si>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</si>
  <si>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</si>
  <si>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</si>
  <si>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</si>
  <si>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</si>
  <si>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</si>
  <si>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</si>
  <si>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</si>
  <si>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</si>
  <si>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</si>
  <si>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</si>
  <si>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</si>
  <si>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</si>
  <si>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</si>
  <si>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</si>
  <si>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</si>
  <si>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</si>
  <si>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</si>
  <si>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</si>
  <si>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</si>
  <si>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</si>
  <si>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</si>
  <si>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</si>
  <si>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</si>
  <si>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</si>
  <si>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</si>
  <si>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</si>
  <si>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</si>
  <si>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</si>
  <si>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</si>
  <si>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</si>
  <si>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</si>
  <si>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</si>
  <si>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</si>
  <si>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</si>
  <si>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</si>
  <si>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</si>
  <si>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</si>
  <si>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</si>
  <si>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</si>
  <si>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</si>
  <si>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</si>
  <si>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</si>
  <si>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</si>
  <si>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</si>
  <si>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</si>
  <si>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</si>
  <si>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</si>
  <si>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</si>
  <si>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</si>
  <si>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</si>
  <si>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</si>
  <si>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</si>
  <si>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</si>
  <si>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</si>
  <si>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</si>
  <si>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</si>
  <si>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</si>
  <si>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</si>
  <si>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</si>
  <si>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</si>
  <si>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</si>
  <si>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</si>
  <si>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</si>
  <si>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</si>
  <si>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</si>
  <si>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</si>
  <si>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</si>
  <si>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</si>
  <si>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</si>
  <si>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</si>
  <si>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</si>
  <si>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</si>
  <si>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</si>
  <si>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</si>
  <si>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</si>
  <si>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</si>
  <si>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</si>
  <si>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</si>
  <si>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</si>
  <si>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</si>
  <si>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</si>
  <si>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</si>
  <si>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</si>
  <si>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</si>
  <si>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</si>
  <si>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</si>
  <si>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</si>
  <si>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</si>
  <si>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</si>
  <si>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</si>
  <si>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</si>
  <si>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</si>
  <si>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</si>
  <si>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</si>
  <si>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</si>
  <si>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</si>
  <si>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</si>
  <si>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</si>
  <si>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</si>
  <si>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</si>
  <si>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</si>
  <si>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</si>
  <si>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</si>
  <si>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</si>
  <si>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</si>
  <si>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</si>
  <si>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</si>
  <si>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</si>
  <si>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</si>
  <si>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</si>
  <si>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</si>
  <si>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</si>
  <si>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</si>
  <si>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</si>
  <si>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</si>
  <si>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</si>
  <si>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</si>
  <si>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</si>
  <si>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</si>
  <si>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</si>
  <si>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</si>
  <si>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</si>
  <si>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</si>
  <si>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</si>
  <si>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</si>
  <si>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</si>
  <si>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</si>
  <si>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</si>
  <si>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</si>
  <si>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</si>
  <si>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</si>
  <si>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</si>
  <si>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</si>
  <si>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</si>
  <si>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</si>
  <si>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</si>
  <si>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</si>
  <si>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</si>
  <si>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</si>
  <si>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</si>
  <si>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</si>
  <si>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</si>
  <si>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</si>
  <si>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</si>
  <si>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</si>
  <si>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</si>
  <si>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</si>
  <si>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</si>
  <si>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</si>
  <si>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</si>
  <si>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</si>
  <si>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</si>
  <si>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</si>
  <si>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</si>
  <si>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</si>
  <si>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</si>
  <si>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</si>
  <si>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</si>
  <si>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</si>
  <si>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</si>
  <si>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</si>
  <si>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</si>
  <si>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</si>
  <si>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</si>
  <si>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</si>
  <si>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</si>
  <si>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</si>
  <si>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</si>
  <si>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</si>
  <si>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</si>
  <si>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</si>
  <si>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</si>
  <si>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</si>
  <si>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</si>
  <si>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</si>
  <si>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</si>
  <si>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</si>
  <si>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</si>
  <si>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</si>
  <si>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</si>
  <si>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</si>
  <si>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</si>
  <si>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</si>
  <si>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</si>
  <si>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</si>
  <si>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</si>
  <si>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</si>
  <si>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</si>
  <si>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</si>
  <si>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</si>
  <si>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</si>
  <si>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</si>
  <si>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</si>
  <si>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</si>
  <si>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</si>
  <si>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</si>
  <si>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</si>
  <si>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</si>
  <si>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</si>
  <si>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</si>
  <si>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</si>
  <si>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</si>
  <si>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</si>
  <si>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</si>
  <si>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</si>
  <si>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</si>
  <si>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</si>
  <si>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</si>
  <si>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</si>
  <si>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</si>
  <si>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</si>
  <si>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</si>
  <si>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</si>
  <si>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</si>
  <si>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</si>
  <si>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</si>
  <si>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</si>
  <si>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</si>
  <si>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</si>
  <si>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</si>
  <si>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</si>
  <si>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</si>
  <si>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</si>
  <si>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</si>
  <si>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</si>
  <si>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</si>
  <si>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</si>
  <si>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</si>
  <si>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</si>
  <si>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</si>
  <si>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</si>
  <si>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</si>
  <si>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</si>
  <si>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</si>
  <si>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</si>
  <si>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</si>
  <si>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</si>
  <si>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</si>
  <si>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</si>
  <si>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</si>
  <si>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</si>
  <si>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</si>
  <si>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</si>
  <si>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</si>
  <si>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</si>
  <si>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</si>
  <si>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</si>
  <si>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</si>
  <si>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</si>
  <si>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</si>
  <si>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</si>
  <si>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</si>
  <si>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</si>
  <si>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</si>
  <si>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</si>
  <si>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</si>
  <si>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</si>
  <si>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</si>
  <si>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</si>
  <si>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</si>
  <si>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</si>
  <si>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</si>
  <si>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</si>
  <si>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</si>
  <si>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</si>
  <si>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</si>
  <si>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</si>
  <si>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</si>
  <si>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</si>
  <si>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</si>
  <si>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</si>
  <si>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</si>
  <si>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</si>
  <si>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</si>
  <si>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</si>
  <si>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</si>
  <si>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</si>
  <si>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</si>
  <si>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</si>
  <si>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</si>
  <si>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</si>
  <si>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</si>
  <si>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</si>
  <si>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</si>
  <si>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</si>
  <si>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</si>
  <si>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</si>
  <si>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</si>
  <si>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</si>
  <si>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</si>
  <si>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</si>
  <si>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</si>
  <si>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</si>
  <si>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</si>
  <si>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</si>
  <si>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</si>
  <si>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</si>
  <si>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</si>
  <si>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</si>
  <si>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</si>
  <si>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</si>
  <si>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</si>
  <si>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</si>
  <si>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</si>
  <si>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</si>
  <si>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</si>
  <si>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</si>
  <si>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</si>
  <si>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</si>
  <si>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</si>
  <si>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</si>
  <si>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</si>
  <si>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</si>
  <si>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</si>
  <si>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</si>
  <si>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</si>
  <si>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</si>
  <si>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</si>
  <si>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</si>
  <si>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</si>
  <si>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</si>
  <si>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</si>
  <si>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</si>
  <si>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</si>
  <si>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</si>
  <si>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</si>
  <si>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</si>
  <si>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</si>
  <si>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</si>
  <si>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</si>
  <si>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</si>
  <si>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</si>
  <si>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</si>
  <si>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</si>
  <si>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</si>
  <si>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</si>
  <si>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</si>
  <si>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</si>
  <si>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</si>
  <si>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</si>
  <si>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</si>
  <si>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</si>
  <si>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</si>
  <si>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</si>
  <si>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</si>
  <si>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</si>
  <si>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</si>
  <si>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</si>
  <si>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</si>
  <si>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</si>
  <si>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</si>
  <si>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</si>
  <si>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</si>
  <si>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</si>
  <si>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</si>
  <si>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</si>
  <si>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</si>
  <si>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</si>
  <si>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</si>
  <si>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</si>
  <si>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</si>
  <si>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</si>
  <si>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</si>
  <si>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</si>
  <si>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</si>
  <si>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</si>
  <si>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</si>
  <si>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</si>
  <si>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</si>
  <si>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</si>
  <si>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</si>
  <si>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</si>
  <si>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</si>
  <si>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</si>
  <si>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</si>
  <si>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</si>
  <si>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</si>
  <si>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</si>
  <si>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</si>
  <si>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</si>
  <si>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</si>
  <si>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</si>
  <si>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</si>
  <si>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</si>
  <si>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</si>
  <si>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</si>
  <si>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</si>
  <si>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</si>
  <si>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</si>
  <si>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</si>
  <si>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</si>
  <si>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</si>
  <si>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</si>
  <si>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</si>
  <si>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</si>
  <si>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</si>
  <si>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</si>
  <si>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</si>
  <si>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</si>
  <si>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</si>
  <si>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</si>
  <si>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</si>
  <si>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</si>
  <si>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</si>
  <si>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</si>
  <si>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</si>
  <si>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</si>
  <si>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</si>
  <si>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</si>
  <si>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</si>
  <si>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</si>
  <si>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</si>
  <si>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</si>
  <si>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</si>
  <si>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</si>
  <si>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</si>
  <si>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</si>
  <si>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</si>
  <si>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</si>
  <si>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</si>
  <si>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</si>
  <si>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</si>
  <si>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</si>
  <si>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</si>
  <si>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</si>
  <si>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</si>
  <si>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</si>
  <si>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</si>
  <si>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</si>
  <si>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</si>
  <si>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</si>
  <si>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</si>
  <si>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</si>
  <si>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</si>
  <si>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</si>
  <si>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</si>
  <si>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</si>
  <si>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</si>
  <si>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</si>
  <si>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</si>
  <si>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</si>
  <si>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</si>
  <si>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</si>
  <si>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</si>
  <si>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</si>
  <si>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</si>
  <si>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</si>
  <si>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</si>
  <si>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</si>
  <si>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</si>
  <si>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</si>
  <si>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</si>
  <si>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</si>
  <si>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</si>
  <si>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</si>
  <si>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</si>
  <si>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</si>
  <si>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</si>
  <si>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</si>
  <si>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</si>
  <si>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</si>
  <si>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</si>
  <si>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</si>
  <si>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</si>
  <si>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</si>
  <si>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</si>
  <si>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</si>
  <si>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</si>
  <si>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</si>
  <si>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</si>
  <si>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</si>
  <si>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</si>
  <si>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</si>
  <si>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</si>
  <si>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</si>
  <si>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</si>
  <si>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</si>
  <si>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</si>
  <si>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</si>
  <si>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</si>
  <si>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</si>
  <si>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</si>
  <si>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</si>
  <si>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</si>
  <si>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</si>
  <si>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</si>
  <si>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</si>
  <si>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</si>
  <si>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</si>
  <si>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</si>
  <si>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</si>
  <si>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</si>
  <si>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</si>
  <si>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</si>
  <si>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</si>
  <si>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</si>
  <si>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</si>
  <si>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</si>
  <si>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</si>
  <si>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</si>
  <si>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</si>
  <si>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</si>
  <si>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</si>
  <si>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</si>
  <si>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</si>
  <si>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</si>
  <si>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</si>
  <si>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</si>
  <si>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</si>
  <si>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</si>
  <si>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</si>
  <si>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</si>
  <si>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</si>
  <si>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</si>
  <si>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</si>
  <si>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</si>
  <si>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</si>
  <si>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</si>
  <si>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</si>
  <si>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</si>
  <si>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</si>
  <si>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</si>
  <si>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</si>
  <si>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</si>
  <si>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</si>
  <si>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</si>
  <si>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</si>
  <si>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</si>
  <si>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</si>
  <si>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</si>
  <si>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</si>
  <si>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</si>
  <si>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</si>
  <si>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</si>
  <si>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</si>
  <si>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</si>
  <si>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</si>
  <si>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</si>
  <si>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</si>
  <si>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</si>
  <si>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</si>
  <si>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</si>
  <si>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</si>
  <si>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</si>
  <si>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</si>
  <si>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</si>
  <si>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</si>
  <si>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</si>
  <si>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</si>
  <si>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</si>
  <si>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</si>
  <si>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</si>
  <si>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</si>
  <si>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</si>
  <si>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</si>
  <si>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</si>
  <si>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</si>
  <si>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</si>
  <si>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</si>
  <si>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</si>
  <si>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</si>
  <si>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</si>
  <si>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</si>
  <si>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</si>
  <si>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</si>
  <si>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</si>
  <si>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</si>
  <si>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</si>
  <si>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</si>
  <si>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</si>
  <si>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</si>
  <si>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</si>
  <si>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</si>
  <si>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</si>
  <si>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</si>
  <si>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</si>
  <si>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</si>
  <si>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</si>
  <si>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</si>
  <si>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</si>
  <si>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</si>
  <si>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</si>
  <si>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</si>
  <si>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</si>
  <si>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</si>
  <si>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</si>
  <si>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</si>
  <si>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</si>
  <si>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</si>
  <si>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</si>
  <si>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</si>
  <si>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</si>
  <si>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</si>
  <si>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</si>
  <si>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</si>
  <si>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</si>
  <si>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</si>
  <si>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</si>
  <si>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</si>
  <si>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</si>
  <si>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</si>
  <si>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</si>
  <si>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</si>
  <si>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</si>
  <si>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</si>
  <si>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</si>
  <si>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</si>
  <si>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</si>
  <si>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</si>
  <si>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</si>
  <si>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</si>
  <si>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</si>
  <si>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</si>
  <si>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</si>
  <si>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</si>
  <si>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</si>
  <si>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</si>
  <si>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</si>
  <si>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</si>
  <si>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</si>
  <si>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</si>
  <si>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</si>
  <si>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</si>
  <si>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</si>
  <si>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</si>
  <si>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</si>
  <si>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</si>
  <si>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</si>
  <si>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</si>
  <si>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</si>
  <si>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</si>
  <si>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</si>
  <si>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</si>
  <si>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</si>
  <si>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</si>
  <si>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</si>
  <si>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</si>
  <si>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</si>
  <si>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</si>
  <si>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</si>
  <si>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</si>
  <si>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</si>
  <si>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</si>
  <si>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</si>
  <si>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</si>
  <si>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</si>
  <si>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</si>
  <si>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</si>
  <si>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</si>
  <si>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</si>
  <si>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</si>
  <si>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</si>
  <si>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</si>
  <si>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</si>
  <si>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</si>
  <si>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</si>
  <si>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</si>
  <si>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</si>
  <si>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</si>
  <si>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</si>
  <si>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</si>
  <si>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</si>
  <si>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</si>
  <si>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</si>
  <si>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</si>
  <si>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</si>
  <si>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</si>
  <si>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</si>
  <si>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</si>
  <si>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</si>
  <si>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</si>
  <si>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</si>
  <si>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</si>
  <si>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</si>
  <si>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</si>
  <si>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</si>
  <si>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</si>
  <si>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</si>
  <si>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</si>
  <si>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</si>
  <si>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</si>
  <si>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</si>
  <si>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</si>
  <si>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</si>
  <si>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</si>
  <si>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</si>
  <si>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</si>
  <si>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</si>
  <si>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</si>
  <si>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</si>
  <si>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</si>
  <si>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</si>
  <si>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</si>
  <si>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</si>
  <si>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</si>
  <si>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</si>
  <si>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</si>
  <si>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</si>
  <si>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</si>
  <si>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</si>
  <si>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</si>
  <si>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</si>
  <si>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</si>
  <si>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</si>
  <si>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</si>
  <si>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</si>
  <si>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</si>
  <si>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</si>
  <si>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</si>
  <si>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</si>
  <si>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</si>
  <si>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</si>
  <si>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</si>
  <si>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</si>
  <si>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</si>
  <si>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</si>
  <si>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</si>
  <si>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</si>
  <si>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</si>
  <si>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</si>
  <si>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</si>
  <si>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</si>
  <si>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</si>
  <si>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</si>
  <si>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</si>
  <si>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</si>
  <si>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</si>
  <si>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</si>
  <si>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</si>
  <si>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</si>
  <si>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</si>
  <si>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</si>
  <si>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</si>
  <si>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</si>
  <si>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</si>
  <si>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</si>
  <si>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</si>
  <si>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</si>
  <si>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</si>
  <si>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</si>
  <si>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</si>
  <si>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</si>
  <si>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</si>
  <si>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</si>
  <si>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</si>
  <si>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</si>
  <si>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</si>
  <si>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</si>
  <si>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</si>
  <si>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</si>
  <si>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</si>
  <si>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</si>
  <si>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</si>
  <si>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</si>
  <si>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</si>
  <si>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</si>
  <si>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</si>
  <si>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</si>
  <si>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</si>
  <si>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</si>
  <si>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</si>
  <si>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</si>
  <si>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</si>
  <si>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</si>
  <si>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</si>
  <si>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</si>
  <si>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</si>
  <si>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</si>
  <si>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</si>
  <si>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</si>
  <si>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</si>
  <si>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</si>
  <si>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</si>
  <si>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</si>
  <si>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</si>
  <si>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</si>
  <si>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</si>
  <si>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</si>
  <si>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</si>
  <si>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</si>
  <si>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</si>
  <si>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</si>
  <si>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</si>
  <si>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</si>
  <si>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</si>
  <si>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</si>
  <si>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</si>
  <si>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</si>
  <si>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</si>
  <si>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</si>
  <si>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</si>
  <si>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</si>
  <si>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</si>
  <si>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</si>
  <si>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</si>
  <si>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</si>
  <si>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</si>
  <si>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</si>
  <si>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</si>
  <si>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</si>
  <si>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</si>
  <si>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</si>
  <si>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</si>
  <si>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</si>
  <si>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</si>
  <si>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</si>
  <si>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</si>
  <si>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</si>
  <si>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</si>
  <si>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</si>
  <si>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</si>
  <si>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</si>
  <si>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</si>
  <si>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</si>
  <si>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</si>
  <si>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</si>
  <si>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</si>
  <si>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</si>
  <si>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</si>
  <si>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</si>
  <si>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</si>
  <si>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</si>
  <si>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</si>
  <si>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</si>
  <si>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</si>
  <si>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</si>
  <si>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</si>
  <si>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</si>
  <si>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</si>
  <si>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</si>
  <si>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</si>
  <si>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</si>
  <si>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</si>
  <si>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</si>
  <si>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</si>
  <si>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</si>
  <si>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</si>
  <si>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</si>
  <si>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</si>
  <si>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</si>
  <si>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</si>
  <si>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</si>
  <si>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</si>
  <si>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</si>
  <si>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</si>
  <si>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</si>
  <si>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</si>
  <si>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</si>
  <si>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</si>
  <si>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</si>
  <si>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</si>
  <si>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</si>
  <si>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</si>
  <si>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</si>
  <si>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</si>
  <si>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</si>
  <si>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</si>
  <si>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</si>
  <si>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</si>
  <si>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</si>
  <si>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</si>
  <si>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</si>
  <si>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</si>
  <si>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</si>
  <si>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</si>
  <si>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</si>
  <si>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</si>
  <si>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</si>
  <si>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</si>
  <si>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</si>
  <si>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</si>
  <si>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</si>
  <si>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</si>
  <si>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</si>
  <si>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</si>
  <si>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</si>
  <si>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</si>
  <si>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</si>
  <si>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</si>
  <si>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</si>
  <si>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</si>
  <si>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</si>
  <si>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</si>
  <si>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</si>
  <si>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</si>
  <si>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</si>
  <si>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</si>
  <si>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</si>
  <si>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</si>
  <si>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</si>
  <si>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</si>
  <si>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</si>
  <si>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</si>
  <si>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</si>
  <si>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</si>
  <si>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</si>
  <si>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</si>
  <si>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</si>
  <si>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</si>
  <si>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</si>
  <si>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</si>
  <si>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</si>
  <si>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</si>
  <si>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</si>
  <si>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</si>
  <si>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</si>
  <si>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</si>
  <si>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</si>
  <si>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</si>
  <si>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</si>
  <si>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</si>
  <si>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</si>
  <si>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</si>
  <si>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</si>
  <si>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</si>
  <si>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</si>
  <si>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</si>
  <si>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</si>
  <si>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</si>
  <si>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</si>
  <si>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</si>
  <si>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</si>
  <si>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</si>
  <si>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</si>
  <si>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</si>
  <si>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</si>
  <si>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</si>
  <si>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</si>
  <si>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</si>
  <si>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</si>
  <si>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</si>
  <si>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</si>
  <si>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</si>
  <si>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</si>
  <si>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</si>
  <si>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</si>
  <si>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</si>
  <si>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</si>
  <si>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</si>
  <si>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</si>
  <si>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</si>
  <si>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</si>
  <si>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</si>
  <si>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</si>
  <si>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</si>
  <si>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</si>
  <si>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</si>
  <si>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</si>
  <si>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</si>
  <si>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</si>
  <si>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</si>
  <si>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</si>
  <si>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</si>
  <si>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</si>
  <si>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</si>
  <si>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</si>
  <si>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</si>
  <si>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</si>
  <si>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</si>
  <si>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</si>
  <si>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</si>
  <si>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</si>
  <si>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</si>
  <si>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</si>
  <si>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</si>
  <si>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</si>
  <si>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</si>
  <si>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</si>
  <si>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</si>
  <si>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</si>
  <si>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</si>
  <si>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</si>
  <si>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</si>
  <si>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</si>
  <si>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</si>
  <si>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</si>
  <si>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</si>
  <si>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</si>
  <si>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</si>
  <si>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</si>
  <si>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</si>
  <si>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</si>
  <si>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</si>
  <si>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</si>
  <si>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</si>
  <si>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</si>
  <si>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</si>
  <si>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</si>
  <si>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</si>
  <si>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</si>
  <si>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</si>
  <si>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</si>
  <si>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</si>
  <si>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</si>
  <si>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</si>
  <si>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</si>
  <si>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</si>
  <si>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</si>
  <si>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</si>
  <si>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</si>
  <si>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</si>
  <si>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</si>
  <si>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</si>
  <si>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</si>
  <si>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</si>
  <si>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</si>
  <si>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</si>
  <si>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</si>
  <si>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</si>
  <si>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</si>
  <si>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</si>
  <si>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</si>
  <si>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</si>
  <si>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</si>
  <si>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</si>
  <si>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</si>
  <si>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</si>
  <si>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</si>
  <si>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</si>
  <si>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</si>
  <si>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</si>
  <si>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</si>
  <si>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</si>
  <si>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</si>
  <si>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</si>
  <si>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</si>
  <si>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</si>
  <si>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</si>
  <si>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</si>
  <si>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</si>
  <si>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</si>
  <si>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</si>
  <si>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</si>
  <si>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</si>
  <si>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</si>
  <si>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</si>
  <si>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</si>
  <si>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</si>
  <si>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</si>
  <si>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</si>
  <si>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</si>
  <si>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</si>
  <si>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</si>
  <si>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</si>
  <si>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</si>
  <si>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</si>
  <si>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</si>
  <si>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</si>
  <si>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</si>
  <si>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</si>
  <si>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</si>
  <si>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</si>
  <si>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</si>
  <si>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</si>
  <si>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</si>
  <si>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</si>
  <si>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</si>
  <si>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</si>
  <si>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</si>
  <si>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</si>
  <si>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</si>
  <si>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</si>
  <si>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</si>
  <si>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</si>
  <si>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</si>
  <si>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</si>
  <si>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</si>
  <si>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</si>
  <si>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</si>
  <si>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</si>
  <si>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</si>
  <si>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</si>
  <si>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</si>
  <si>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</si>
  <si>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</si>
  <si>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</si>
  <si>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</si>
  <si>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</si>
  <si>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</si>
  <si>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</si>
  <si>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</si>
  <si>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</si>
  <si>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</si>
  <si>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</si>
  <si>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</si>
  <si>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</si>
  <si>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</si>
  <si>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</si>
  <si>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</si>
  <si>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</si>
  <si>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</si>
  <si>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</si>
  <si>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</si>
  <si>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</si>
  <si>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</si>
  <si>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</si>
  <si>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</si>
  <si>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</si>
  <si>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</si>
  <si>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</si>
  <si>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</si>
  <si>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</si>
  <si>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</si>
  <si>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</si>
  <si>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</si>
  <si>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</si>
  <si>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</si>
  <si>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</si>
  <si>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</si>
  <si>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</si>
  <si>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</si>
  <si>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</si>
  <si>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</si>
  <si>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</si>
  <si>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</si>
  <si>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</si>
  <si>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</si>
  <si>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</si>
  <si>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</si>
  <si>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</si>
  <si>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</si>
  <si>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</si>
  <si>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</si>
  <si>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</si>
  <si>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</si>
  <si>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</si>
  <si>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</si>
  <si>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</si>
  <si>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</si>
  <si>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</si>
  <si>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</si>
  <si>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</si>
  <si>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</si>
  <si>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</si>
  <si>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</si>
  <si>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</si>
  <si>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</si>
  <si>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</si>
  <si>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</si>
  <si>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</si>
  <si>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</si>
  <si>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</si>
  <si>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</si>
  <si>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</si>
  <si>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</si>
  <si>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</si>
  <si>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</si>
  <si>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</si>
  <si>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</si>
  <si>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</si>
  <si>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</si>
  <si>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</si>
  <si>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</si>
  <si>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</si>
  <si>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</si>
  <si>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</si>
  <si>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</si>
  <si>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</si>
  <si>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</si>
  <si>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</si>
  <si>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</si>
  <si>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</si>
  <si>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</si>
  <si>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</si>
  <si>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</si>
  <si>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</si>
  <si>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</si>
  <si>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</si>
  <si>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</si>
  <si>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</si>
  <si>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</si>
  <si>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</si>
  <si>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</si>
  <si>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</si>
  <si>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</si>
  <si>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</si>
  <si>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</si>
  <si>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</si>
  <si>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</si>
  <si>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</si>
  <si>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</si>
  <si>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</si>
  <si>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</si>
  <si>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</si>
  <si>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</si>
  <si>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</si>
  <si>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</si>
  <si>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</si>
  <si>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</si>
  <si>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</si>
  <si>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</si>
  <si>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</si>
  <si>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</si>
  <si>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</si>
  <si>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</si>
  <si>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</si>
  <si>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</si>
  <si>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</si>
  <si>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</si>
  <si>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</si>
  <si>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</si>
  <si>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</si>
  <si>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</si>
  <si>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</si>
  <si>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</si>
  <si>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</si>
  <si>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</si>
  <si>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</si>
  <si>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</si>
  <si>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</si>
  <si>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</si>
  <si>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</si>
  <si>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</si>
  <si>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</si>
  <si>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</si>
  <si>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</si>
  <si>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</si>
  <si>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</si>
  <si>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</si>
  <si>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</si>
  <si>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</si>
  <si>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</si>
  <si>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</si>
  <si>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</si>
  <si>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</si>
  <si>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</si>
  <si>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</si>
  <si>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</si>
  <si>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</si>
  <si>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</si>
  <si>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</si>
  <si>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</si>
  <si>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</si>
  <si>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</si>
  <si>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</si>
  <si>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</si>
  <si>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</si>
  <si>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</si>
  <si>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</si>
  <si>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</si>
  <si>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</si>
  <si>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</si>
  <si>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</si>
  <si>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</si>
  <si>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</si>
  <si>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</si>
  <si>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</si>
  <si>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</si>
  <si>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</si>
  <si>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</si>
  <si>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</si>
  <si>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</si>
  <si>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</si>
  <si>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</si>
  <si>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</si>
  <si>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</si>
  <si>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</si>
  <si>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</si>
  <si>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</si>
  <si>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</si>
  <si>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</si>
  <si>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</si>
  <si>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</si>
  <si>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</si>
  <si>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</si>
  <si>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</si>
  <si>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</si>
  <si>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</si>
  <si>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</si>
  <si>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</si>
  <si>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</si>
  <si>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</si>
  <si>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</si>
  <si>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</si>
  <si>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</si>
  <si>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</si>
  <si>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</si>
  <si>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</si>
  <si>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</si>
  <si>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</si>
  <si>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</si>
  <si>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</si>
  <si>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</si>
  <si>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</si>
  <si>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</si>
  <si>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</si>
  <si>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</si>
  <si>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</si>
  <si>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</si>
  <si>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</si>
  <si>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</si>
  <si>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</si>
  <si>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</si>
  <si>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</si>
  <si>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</si>
  <si>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</si>
  <si>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</si>
  <si>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</si>
  <si>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</si>
  <si>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</si>
  <si>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</si>
  <si>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</si>
  <si>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</si>
  <si>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</si>
  <si>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</si>
  <si>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</si>
  <si>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</si>
  <si>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</si>
  <si>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</si>
  <si>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</si>
  <si>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</si>
  <si>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</si>
  <si>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</si>
  <si>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</si>
  <si>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</si>
  <si>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</si>
  <si>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</si>
  <si>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</si>
  <si>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</si>
  <si>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</si>
  <si>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</si>
  <si>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</si>
  <si>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</si>
  <si>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</si>
  <si>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</si>
  <si>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</si>
  <si>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</si>
  <si>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</si>
  <si>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</si>
  <si>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</si>
  <si>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</si>
  <si>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</si>
  <si>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</si>
  <si>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</si>
  <si>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</si>
  <si>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</si>
  <si>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</si>
  <si>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</si>
  <si>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</si>
  <si>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</si>
  <si>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</si>
  <si>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</si>
  <si>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</si>
  <si>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</si>
  <si>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</si>
  <si>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</si>
  <si>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</si>
  <si>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</si>
  <si>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</si>
  <si>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</si>
  <si>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</si>
  <si>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</si>
  <si>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</si>
  <si>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</si>
  <si>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</si>
  <si>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</si>
  <si>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</si>
  <si>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</si>
  <si>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</si>
  <si>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</si>
  <si>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</si>
  <si>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</si>
  <si>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</si>
  <si>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</si>
  <si>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</si>
  <si>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</si>
  <si>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</si>
  <si>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</si>
  <si>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</si>
  <si>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</si>
  <si>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</si>
  <si>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</si>
  <si>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</si>
  <si>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</si>
  <si>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</si>
  <si>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</si>
  <si>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</si>
  <si>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</si>
  <si>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</si>
  <si>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</si>
  <si>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</si>
  <si>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</si>
  <si>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</si>
  <si>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</si>
  <si>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</si>
  <si>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</si>
  <si>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</si>
  <si>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</si>
  <si>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</si>
  <si>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</si>
  <si>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</si>
  <si>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</si>
  <si>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</si>
  <si>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</si>
  <si>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</si>
  <si>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</si>
  <si>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</si>
  <si>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</si>
  <si>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</si>
  <si>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</si>
  <si>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</si>
  <si>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</si>
  <si>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</si>
  <si>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</si>
  <si>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</si>
  <si>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</si>
  <si>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</si>
  <si>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</si>
  <si>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</si>
  <si>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</si>
  <si>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</si>
  <si>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</si>
  <si>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</si>
  <si>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</si>
  <si>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</si>
  <si>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</si>
  <si>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</si>
  <si>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</si>
  <si>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</si>
  <si>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</si>
  <si>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</si>
  <si>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</si>
  <si>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</si>
  <si>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</si>
  <si>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</si>
  <si>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</si>
  <si>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</si>
  <si>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</si>
  <si>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</si>
  <si>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</si>
  <si>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</si>
  <si>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</si>
  <si>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</si>
  <si>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</si>
  <si>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</si>
  <si>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</si>
  <si>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</si>
  <si>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</si>
  <si>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</si>
  <si>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</si>
  <si>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</si>
  <si>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</si>
  <si>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</si>
  <si>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</si>
  <si>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</si>
  <si>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</si>
  <si>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</si>
  <si>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</si>
  <si>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</si>
  <si>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</si>
  <si>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</si>
  <si>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</si>
  <si>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</si>
  <si>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</si>
  <si>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</si>
  <si>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</si>
  <si>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</si>
  <si>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</si>
  <si>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</si>
  <si>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</si>
  <si>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</si>
  <si>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</si>
  <si>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</si>
  <si>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</si>
  <si>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</si>
  <si>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</si>
  <si>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</si>
  <si>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</si>
  <si>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</si>
  <si>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</si>
  <si>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</si>
  <si>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</si>
  <si>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</si>
  <si>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</si>
  <si>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</si>
  <si>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</si>
  <si>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</si>
  <si>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</si>
  <si>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</si>
  <si>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</si>
  <si>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</si>
  <si>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</si>
  <si>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</si>
  <si>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</si>
  <si>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</si>
  <si>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</si>
  <si>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</si>
  <si>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</si>
  <si>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</si>
  <si>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</si>
  <si>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</si>
  <si>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</si>
  <si>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</si>
  <si>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</si>
  <si>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</si>
  <si>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</si>
  <si>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</si>
  <si>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</si>
  <si>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</si>
  <si>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</si>
  <si>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</si>
  <si>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</si>
  <si>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</si>
  <si>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</si>
  <si>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</si>
  <si>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</si>
  <si>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</si>
  <si>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</si>
  <si>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</si>
  <si>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</si>
  <si>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</si>
  <si>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</si>
  <si>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</si>
  <si>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</si>
  <si>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</si>
  <si>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</si>
  <si>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</si>
  <si>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</si>
  <si>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</si>
  <si>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</si>
  <si>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</si>
  <si>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</si>
  <si>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</si>
  <si>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</si>
  <si>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</si>
  <si>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</si>
  <si>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</si>
  <si>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</si>
  <si>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</si>
  <si>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</si>
  <si>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</si>
  <si>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</si>
  <si>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</si>
  <si>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</si>
  <si>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</si>
  <si>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</si>
  <si>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</si>
  <si>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</si>
  <si>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</si>
  <si>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</si>
  <si>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</si>
  <si>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</si>
  <si>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</si>
  <si>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</si>
  <si>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</si>
  <si>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</si>
  <si>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</si>
  <si>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</si>
  <si>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</si>
  <si>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</si>
  <si>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</si>
  <si>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</si>
  <si>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</si>
  <si>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</si>
  <si>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</si>
  <si>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</si>
  <si>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</si>
  <si>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</si>
  <si>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</si>
  <si>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</si>
  <si>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</si>
  <si>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</si>
  <si>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</si>
  <si>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</si>
  <si>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</si>
  <si>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</si>
  <si>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</si>
  <si>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</si>
  <si>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</si>
  <si>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</si>
  <si>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</si>
  <si>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</si>
  <si>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</si>
  <si>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</si>
  <si>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</si>
  <si>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</si>
  <si>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</si>
  <si>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</si>
  <si>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</si>
  <si>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</si>
  <si>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</si>
  <si>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</si>
  <si>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</si>
  <si>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</si>
  <si>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</si>
  <si>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</si>
  <si>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</si>
  <si>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</si>
  <si>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</si>
  <si>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</si>
  <si>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</si>
  <si>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</si>
  <si>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</si>
  <si>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</si>
  <si>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</si>
  <si>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</si>
  <si>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</si>
  <si>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</si>
  <si>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</si>
  <si>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</si>
  <si>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</si>
  <si>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</si>
  <si>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</si>
  <si>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</si>
  <si>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</si>
  <si>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</si>
  <si>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</si>
  <si>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</si>
  <si>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</si>
  <si>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</si>
  <si>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</si>
  <si>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</si>
  <si>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</si>
  <si>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</si>
  <si>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</si>
  <si>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</si>
  <si>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</si>
  <si>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</si>
  <si>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</si>
  <si>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</si>
  <si>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</si>
  <si>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</si>
  <si>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</si>
  <si>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</si>
  <si>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</si>
  <si>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</si>
  <si>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</si>
  <si>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</si>
  <si>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</si>
  <si>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</si>
  <si>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</si>
  <si>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</si>
  <si>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</si>
  <si>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</si>
  <si>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</si>
  <si>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</si>
  <si>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</si>
  <si>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</si>
  <si>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</si>
  <si>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</si>
  <si>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</si>
  <si>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</si>
  <si>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</si>
  <si>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</si>
  <si>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</si>
  <si>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</si>
  <si>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</si>
  <si>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</si>
  <si>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</si>
  <si>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</si>
  <si>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</si>
  <si>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</si>
  <si>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</si>
  <si>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</si>
  <si>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</si>
  <si>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</si>
  <si>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</si>
  <si>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</si>
  <si>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</si>
  <si>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</si>
  <si>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</si>
  <si>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</si>
  <si>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</si>
  <si>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</si>
  <si>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</si>
  <si>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</si>
  <si>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</si>
  <si>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</si>
  <si>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</si>
  <si>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</si>
  <si>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</si>
  <si>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</si>
  <si>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</si>
  <si>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</si>
  <si>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</si>
  <si>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</si>
  <si>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</si>
  <si>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</si>
  <si>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</si>
  <si>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</si>
  <si>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</si>
  <si>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</si>
  <si>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</si>
  <si>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</si>
  <si>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</si>
  <si>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</si>
  <si>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</si>
  <si>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</si>
  <si>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</si>
  <si>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</si>
  <si>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</si>
  <si>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</si>
  <si>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</si>
  <si>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</si>
  <si>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</si>
  <si>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</si>
  <si>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</si>
  <si>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</si>
  <si>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</si>
  <si>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</si>
  <si>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</si>
  <si>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</si>
  <si>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</si>
  <si>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</si>
  <si>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</si>
  <si>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</si>
  <si>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</si>
  <si>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</si>
  <si>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</si>
  <si>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</si>
  <si>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</si>
  <si>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</si>
  <si>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</si>
  <si>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</si>
  <si>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</si>
  <si>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</si>
  <si>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</si>
  <si>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</si>
  <si>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</si>
  <si>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</si>
  <si>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</si>
  <si>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</si>
  <si>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</si>
  <si>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</si>
  <si>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</si>
  <si>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</si>
  <si>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</si>
  <si>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</si>
  <si>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</si>
  <si>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</si>
  <si>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</si>
  <si>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</si>
  <si>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</si>
  <si>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</si>
  <si>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</si>
  <si>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</si>
  <si>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</si>
  <si>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</si>
  <si>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</si>
  <si>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</si>
  <si>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</si>
  <si>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</si>
  <si>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</si>
  <si>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</si>
  <si>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</si>
  <si>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</si>
  <si>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</si>
  <si>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</si>
  <si>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</si>
  <si>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</si>
  <si>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</si>
  <si>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</si>
  <si>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</si>
  <si>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</si>
  <si>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</si>
  <si>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</si>
  <si>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</si>
  <si>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</si>
  <si>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</si>
  <si>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</si>
  <si>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</si>
  <si>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</si>
  <si>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</si>
  <si>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</si>
  <si>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</si>
  <si>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</si>
  <si>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</si>
  <si>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</si>
  <si>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</si>
  <si>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</si>
  <si>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</si>
  <si>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</si>
  <si>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</si>
  <si>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</si>
  <si>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</si>
  <si>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</si>
  <si>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</si>
  <si>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</si>
  <si>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</si>
  <si>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</si>
  <si>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</si>
  <si>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</si>
  <si>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</si>
  <si>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</si>
  <si>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</si>
  <si>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</si>
  <si>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</si>
  <si>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</si>
  <si>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</si>
  <si>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</si>
  <si>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</si>
  <si>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</si>
  <si>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</si>
  <si>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</si>
  <si>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</si>
  <si>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</si>
  <si>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</si>
  <si>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</si>
  <si>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</si>
  <si>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</si>
  <si>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</si>
  <si>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</si>
  <si>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</si>
  <si>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</si>
  <si>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</si>
  <si>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</si>
  <si>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</si>
  <si>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</si>
  <si>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</si>
  <si>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</si>
  <si>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</si>
  <si>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</si>
  <si>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</si>
  <si>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</si>
  <si>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</si>
  <si>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</si>
  <si>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</si>
  <si>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</si>
  <si>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</si>
  <si>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</si>
  <si>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</si>
  <si>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</si>
  <si>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</si>
  <si>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</si>
  <si>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</si>
  <si>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</si>
  <si>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</si>
  <si>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</si>
  <si>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</si>
  <si>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</si>
  <si>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</si>
  <si>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</si>
  <si>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</si>
  <si>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</si>
  <si>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</si>
  <si>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</si>
  <si>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</si>
  <si>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</si>
  <si>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</si>
  <si>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</si>
  <si>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</si>
  <si>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</si>
  <si>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</si>
  <si>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</si>
  <si>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</si>
  <si>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</si>
  <si>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</si>
  <si>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</si>
  <si>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</si>
  <si>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</si>
  <si>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</si>
  <si>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</si>
  <si>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</si>
  <si>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</si>
  <si>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</si>
  <si>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</si>
  <si>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</si>
  <si>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</si>
  <si>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</si>
  <si>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</si>
  <si>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</si>
  <si>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</si>
  <si>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</si>
  <si>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</si>
  <si>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</si>
  <si>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</si>
  <si>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</si>
  <si>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</si>
  <si>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</si>
  <si>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</si>
  <si>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</si>
  <si>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</si>
  <si>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</si>
  <si>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</si>
  <si>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</si>
  <si>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</si>
  <si>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</si>
  <si>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</si>
  <si>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</si>
  <si>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</si>
  <si>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</si>
  <si>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</si>
  <si>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</si>
  <si>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</si>
  <si>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</si>
  <si>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</si>
  <si>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</si>
  <si>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</si>
  <si>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</si>
  <si>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</si>
  <si>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</si>
  <si>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</si>
  <si>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</si>
  <si>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</si>
  <si>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</si>
  <si>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</si>
  <si>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</si>
  <si>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</si>
  <si>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</si>
  <si>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</si>
  <si>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</si>
  <si>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</si>
  <si>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</si>
  <si>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</si>
  <si>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</si>
  <si>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</si>
  <si>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</si>
  <si>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</si>
  <si>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</si>
  <si>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</si>
  <si>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</si>
  <si>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</si>
  <si>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</si>
  <si>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</si>
  <si>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</si>
  <si>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</si>
  <si>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</si>
  <si>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</si>
  <si>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</si>
  <si>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</si>
  <si>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</si>
  <si>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</si>
  <si>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</si>
  <si>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</si>
  <si>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</si>
  <si>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</si>
  <si>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</si>
  <si>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</si>
  <si>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</si>
  <si>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</si>
  <si>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</si>
  <si>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</si>
  <si>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</si>
  <si>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</si>
  <si>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</si>
  <si>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</si>
  <si>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</si>
  <si>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</si>
  <si>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</si>
  <si>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</si>
  <si>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</si>
  <si>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</si>
  <si>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</si>
  <si>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</si>
  <si>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</si>
  <si>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</si>
  <si>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</si>
  <si>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</si>
  <si>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</si>
  <si>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</si>
  <si>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</si>
  <si>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</si>
  <si>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</si>
  <si>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</si>
  <si>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</si>
  <si>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</si>
  <si>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</si>
  <si>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</si>
  <si>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</si>
  <si>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</si>
  <si>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</si>
  <si>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</si>
  <si>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</si>
  <si>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</si>
  <si>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</si>
  <si>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</si>
  <si>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</si>
  <si>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</si>
  <si>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</si>
  <si>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</si>
  <si>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</si>
  <si>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</si>
  <si>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</si>
  <si>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</si>
  <si>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</si>
  <si>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</si>
  <si>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</si>
  <si>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</si>
  <si>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</si>
  <si>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</si>
  <si>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</si>
  <si>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</si>
  <si>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</si>
  <si>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</si>
  <si>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</si>
  <si>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</si>
  <si>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</si>
  <si>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</si>
  <si>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</si>
  <si>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</si>
  <si>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</si>
  <si>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</si>
  <si>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</si>
  <si>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</si>
  <si>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</si>
  <si>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</si>
  <si>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</si>
  <si>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</si>
  <si>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</si>
  <si>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</si>
  <si>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</si>
  <si>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</si>
  <si>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</si>
  <si>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</si>
  <si>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</si>
  <si>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</si>
  <si>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</si>
  <si>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</si>
  <si>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</si>
  <si>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</si>
  <si>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</si>
  <si>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</si>
  <si>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</si>
  <si>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</si>
  <si>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</si>
  <si>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</si>
  <si>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</si>
  <si>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</si>
  <si>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</si>
  <si>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</si>
  <si>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</si>
  <si>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</si>
  <si>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</si>
  <si>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</si>
  <si>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</si>
  <si>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</si>
  <si>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</si>
  <si>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</si>
  <si>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</si>
  <si>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</si>
  <si>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</si>
  <si>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</si>
  <si>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</si>
  <si>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</si>
  <si>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</si>
  <si>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</si>
  <si>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</si>
  <si>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</si>
  <si>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</si>
  <si>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</si>
  <si>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</si>
  <si>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</si>
  <si>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</si>
  <si>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</si>
  <si>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</si>
  <si>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</si>
  <si>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</si>
  <si>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</si>
  <si>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</si>
  <si>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</si>
  <si>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</si>
  <si>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</si>
  <si>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</si>
  <si>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</si>
  <si>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</si>
  <si>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</si>
  <si>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</si>
  <si>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</si>
  <si>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</si>
  <si>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</si>
  <si>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</si>
  <si>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</si>
  <si>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</si>
  <si>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</si>
  <si>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</si>
  <si>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</si>
  <si>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</si>
  <si>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</si>
  <si>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</si>
  <si>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</si>
  <si>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</si>
  <si>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</si>
  <si>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</si>
  <si>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</si>
  <si>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</si>
  <si>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</si>
  <si>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</si>
  <si>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</si>
  <si>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</si>
  <si>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</si>
  <si>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</si>
  <si>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</si>
  <si>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</si>
  <si>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</si>
  <si>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</si>
  <si>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</si>
  <si>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</si>
  <si>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</si>
  <si>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</si>
  <si>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</si>
  <si>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</si>
  <si>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</si>
  <si>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</si>
  <si>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</si>
  <si>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</si>
  <si>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</si>
  <si>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</si>
  <si>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</si>
  <si>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</si>
  <si>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</si>
  <si>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</si>
  <si>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</si>
  <si>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</si>
  <si>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</si>
  <si>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</si>
  <si>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</si>
  <si>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</si>
  <si>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</si>
  <si>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</si>
  <si>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</si>
  <si>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</si>
  <si>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</si>
  <si>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</si>
  <si>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</si>
  <si>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</si>
  <si>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</si>
  <si>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</si>
  <si>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</si>
  <si>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</si>
  <si>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</si>
  <si>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</si>
  <si>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</si>
  <si>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</si>
  <si>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</si>
  <si>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</si>
  <si>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</si>
  <si>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</si>
  <si>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</si>
  <si>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</si>
  <si>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</si>
  <si>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</si>
  <si>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</si>
  <si>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</si>
  <si>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</si>
  <si>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</si>
  <si>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</si>
  <si>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</si>
  <si>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</si>
  <si>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</si>
  <si>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</si>
  <si>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</si>
  <si>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</si>
  <si>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</si>
  <si>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</si>
  <si>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</si>
  <si>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</si>
  <si>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</si>
  <si>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</si>
  <si>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</si>
  <si>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</si>
  <si>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</si>
  <si>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</si>
  <si>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</si>
  <si>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</si>
  <si>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</si>
  <si>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</si>
  <si>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</si>
  <si>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</si>
  <si>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</si>
  <si>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</si>
  <si>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</si>
  <si>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</si>
  <si>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</si>
  <si>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</si>
  <si>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</si>
  <si>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</si>
  <si>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</si>
  <si>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</si>
  <si>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</si>
  <si>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</si>
  <si>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</si>
  <si>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</si>
  <si>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</si>
  <si>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</si>
  <si>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</si>
  <si>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</si>
  <si>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</si>
  <si>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</si>
  <si>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</si>
  <si>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</si>
  <si>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</si>
  <si>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</si>
  <si>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</si>
  <si>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</si>
  <si>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</si>
  <si>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</si>
  <si>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</si>
  <si>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</si>
  <si>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</si>
  <si>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</si>
  <si>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</si>
  <si>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</si>
  <si>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</si>
  <si>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</si>
  <si>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</si>
  <si>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</si>
  <si>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</si>
  <si>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</si>
  <si>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</si>
  <si>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</si>
  <si>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</si>
  <si>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</si>
  <si>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</si>
  <si>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</si>
  <si>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</si>
  <si>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</si>
  <si>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</si>
  <si>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</si>
  <si>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</si>
  <si>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</si>
  <si>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</si>
  <si>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</si>
  <si>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</si>
  <si>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</si>
  <si>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</si>
  <si>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</si>
  <si>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</si>
  <si>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</si>
  <si>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</si>
  <si>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</si>
  <si>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</si>
  <si>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</si>
  <si>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</si>
  <si>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</si>
  <si>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</si>
  <si>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</si>
  <si>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</si>
  <si>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</si>
  <si>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</si>
  <si>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</si>
  <si>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</si>
  <si>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</si>
  <si>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</si>
  <si>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</si>
  <si>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</si>
  <si>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</si>
  <si>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</si>
  <si>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</si>
  <si>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</si>
  <si>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</si>
  <si>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</si>
  <si>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</si>
  <si>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</si>
  <si>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</si>
  <si>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</si>
  <si>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</si>
  <si>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</si>
  <si>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</si>
  <si>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</si>
  <si>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</si>
  <si>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</si>
  <si>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</si>
  <si>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</si>
  <si>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</si>
  <si>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</si>
  <si>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</si>
  <si>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</si>
  <si>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</si>
  <si>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</si>
  <si>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</si>
  <si>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</si>
  <si>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</si>
  <si>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</si>
  <si>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</si>
  <si>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</si>
  <si>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</si>
  <si>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</si>
  <si>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</si>
  <si>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</si>
  <si>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</si>
  <si>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</si>
  <si>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</si>
  <si>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</si>
  <si>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</si>
  <si>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</si>
  <si>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</si>
  <si>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</si>
  <si>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</si>
  <si>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</si>
  <si>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</si>
  <si>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</si>
  <si>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</si>
  <si>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</si>
  <si>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</si>
  <si>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</si>
  <si>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</si>
  <si>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</si>
  <si>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</si>
  <si>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</si>
  <si>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</si>
  <si>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</si>
  <si>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</si>
  <si>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</si>
  <si>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</si>
  <si>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</si>
  <si>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</si>
  <si>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</si>
  <si>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</si>
  <si>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</si>
  <si>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</si>
  <si>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</si>
  <si>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</si>
  <si>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</si>
  <si>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</si>
  <si>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</si>
  <si>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</si>
  <si>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</si>
  <si>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</si>
  <si>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</si>
  <si>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</si>
  <si>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</si>
  <si>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</si>
  <si>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</si>
  <si>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</si>
  <si>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</si>
  <si>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</si>
  <si>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</si>
  <si>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</si>
  <si>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</si>
  <si>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</si>
  <si>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</si>
  <si>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</si>
  <si>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</si>
  <si>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</si>
  <si>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</si>
  <si>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</si>
  <si>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</si>
  <si>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</si>
  <si>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</si>
  <si>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</si>
  <si>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</si>
  <si>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</si>
  <si>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</si>
  <si>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</si>
  <si>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</si>
  <si>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</si>
  <si>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</si>
  <si>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</si>
  <si>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</si>
  <si>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</si>
  <si>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</si>
  <si>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</si>
  <si>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</si>
  <si>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</si>
  <si>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</si>
  <si>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</si>
  <si>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</si>
  <si>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</si>
  <si>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</si>
  <si>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</si>
  <si>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</si>
  <si>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</si>
  <si>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</si>
  <si>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</si>
  <si>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</si>
  <si>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</si>
  <si>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</si>
  <si>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</si>
  <si>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</si>
  <si>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</si>
  <si>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</si>
  <si>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</si>
  <si>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</si>
  <si>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</si>
  <si>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</si>
  <si>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</si>
  <si>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</si>
  <si>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</si>
  <si>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</si>
  <si>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</si>
  <si>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</si>
  <si>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</si>
  <si>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</si>
  <si>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</si>
  <si>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</si>
  <si>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</si>
  <si>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</si>
  <si>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</si>
  <si>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</si>
  <si>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</si>
  <si>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</si>
  <si>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</si>
  <si>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</si>
  <si>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</si>
  <si>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</si>
  <si>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</si>
  <si>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</si>
  <si>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</si>
  <si>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</si>
  <si>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</si>
  <si>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</si>
  <si>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</si>
  <si>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</si>
  <si>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</si>
  <si>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</si>
  <si>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</si>
  <si>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</si>
  <si>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</si>
  <si>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</si>
  <si>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</si>
  <si>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</si>
  <si>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</si>
  <si>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</si>
  <si>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</si>
  <si>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</si>
  <si>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</si>
  <si>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</si>
  <si>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</si>
  <si>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</si>
  <si>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</si>
  <si>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</si>
  <si>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</si>
  <si>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</si>
  <si>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</si>
  <si>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</si>
  <si>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</si>
  <si>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</si>
  <si>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</si>
  <si>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</si>
  <si>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</si>
  <si>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</si>
  <si>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</si>
  <si>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</si>
  <si>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</si>
  <si>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</si>
  <si>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</si>
  <si>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</si>
  <si>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</si>
  <si>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</si>
  <si>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</si>
  <si>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</si>
  <si>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</si>
  <si>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</si>
  <si>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</si>
  <si>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</si>
  <si>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</si>
  <si>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</si>
  <si>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</si>
  <si>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</si>
  <si>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</si>
  <si>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</si>
  <si>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</si>
  <si>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</si>
  <si>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</si>
  <si>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</si>
  <si>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</si>
  <si>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</si>
  <si>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</si>
  <si>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</si>
  <si>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</si>
  <si>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</si>
  <si>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</si>
  <si>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</si>
  <si>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</si>
  <si>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</si>
  <si>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</si>
  <si>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</si>
  <si>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</si>
  <si>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</si>
  <si>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</si>
  <si>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</si>
  <si>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</si>
  <si>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</si>
  <si>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</si>
  <si>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</si>
  <si>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</si>
  <si>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</si>
  <si>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</si>
  <si>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</si>
  <si>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</si>
  <si>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</si>
  <si>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</si>
  <si>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</si>
  <si>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</si>
  <si>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</si>
  <si>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</si>
  <si>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</si>
  <si>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</si>
  <si>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</si>
  <si>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</si>
  <si>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</si>
  <si>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</si>
  <si>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</si>
  <si>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</si>
  <si>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</si>
  <si>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</si>
  <si>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</si>
  <si>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</si>
  <si>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</si>
  <si>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</si>
  <si>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</si>
  <si>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</si>
  <si>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</si>
  <si>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</si>
  <si>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</si>
  <si>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</si>
  <si>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</si>
  <si>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</si>
  <si>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</si>
  <si>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</si>
  <si>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</si>
  <si>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</si>
  <si>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</si>
  <si>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</si>
  <si>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</si>
  <si>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</si>
  <si>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</si>
  <si>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</si>
  <si>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</si>
  <si>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</si>
  <si>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</si>
  <si>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</si>
  <si>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</si>
  <si>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</si>
  <si>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</si>
  <si>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</si>
  <si>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</si>
  <si>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</si>
  <si>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</si>
  <si>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</si>
  <si>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</si>
  <si>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</si>
  <si>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</si>
  <si>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</si>
  <si>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</si>
  <si>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</si>
  <si>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</si>
  <si>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</si>
  <si>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</si>
  <si>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</si>
  <si>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</si>
  <si>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</si>
  <si>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</si>
  <si>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</si>
  <si>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</si>
  <si>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</si>
  <si>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</si>
  <si>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</si>
  <si>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</si>
  <si>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</si>
  <si>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</si>
  <si>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</si>
  <si>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</si>
  <si>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</si>
  <si>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</si>
  <si>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</si>
  <si>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</si>
  <si>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</si>
  <si>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</si>
  <si>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</si>
  <si>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</si>
  <si>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</si>
  <si>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</si>
  <si>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</si>
  <si>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</si>
  <si>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</si>
  <si>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</si>
  <si>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</si>
  <si>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</si>
  <si>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</si>
  <si>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</si>
  <si>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</si>
  <si>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</si>
  <si>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</si>
  <si>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</si>
  <si>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</si>
  <si>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</si>
  <si>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</si>
  <si>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</si>
  <si>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</si>
  <si>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</si>
  <si>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</si>
  <si>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</si>
  <si>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</si>
  <si>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</si>
  <si>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</si>
  <si>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</si>
  <si>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</si>
  <si>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</si>
  <si>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</si>
  <si>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</si>
  <si>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</si>
  <si>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</si>
  <si>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</si>
  <si>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</si>
  <si>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</si>
  <si>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</si>
  <si>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</si>
  <si>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</si>
  <si>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</si>
  <si>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</si>
  <si>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</si>
  <si>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</si>
  <si>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</si>
  <si>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</si>
  <si>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</si>
  <si>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</si>
  <si>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</si>
  <si>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</si>
  <si>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</si>
  <si>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</si>
  <si>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</si>
  <si>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</si>
  <si>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</si>
  <si>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</si>
  <si>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</si>
  <si>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</si>
  <si>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</si>
  <si>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</si>
  <si>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</si>
  <si>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</si>
  <si>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</si>
  <si>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</si>
  <si>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</si>
  <si>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</si>
  <si>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</si>
  <si>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</si>
  <si>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</si>
  <si>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</si>
  <si>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</si>
  <si>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</si>
  <si>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</si>
  <si>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</si>
  <si>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</si>
  <si>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</si>
  <si>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</si>
  <si>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</si>
  <si>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</si>
  <si>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</si>
  <si>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</si>
  <si>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</si>
  <si>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</si>
  <si>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</si>
  <si>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</si>
  <si>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</si>
  <si>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</si>
  <si>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</si>
  <si>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</si>
  <si>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</si>
  <si>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</si>
  <si>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</si>
  <si>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</si>
  <si>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</si>
  <si>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</si>
  <si>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</si>
  <si>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</si>
  <si>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</si>
  <si>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</si>
  <si>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</si>
  <si>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</si>
  <si>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</si>
  <si>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</si>
  <si>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</si>
  <si>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</si>
  <si>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</si>
  <si>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</si>
  <si>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</si>
  <si>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</si>
  <si>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</si>
  <si>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</si>
  <si>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</si>
  <si>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</si>
  <si>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</si>
  <si>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</si>
  <si>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</si>
  <si>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</si>
  <si>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</si>
  <si>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</si>
  <si>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</si>
  <si>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</si>
  <si>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</si>
  <si>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</si>
  <si>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</si>
  <si>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</si>
  <si>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</si>
  <si>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</si>
  <si>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</si>
  <si>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</si>
  <si>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</si>
  <si>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</si>
  <si>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</si>
  <si>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</si>
  <si>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</si>
  <si>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</si>
  <si>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</si>
  <si>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</si>
  <si>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</si>
  <si>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</si>
  <si>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</si>
  <si>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</si>
  <si>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</si>
  <si>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</si>
  <si>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</si>
  <si>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</si>
  <si>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</si>
  <si>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</si>
  <si>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</si>
  <si>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</si>
  <si>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</si>
  <si>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</si>
  <si>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</si>
  <si>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</si>
  <si>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</si>
  <si>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</si>
  <si>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</si>
  <si>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</si>
  <si>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</si>
  <si>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</si>
  <si>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</si>
  <si>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</si>
  <si>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</si>
  <si>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</si>
  <si>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</si>
  <si>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</si>
  <si>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</si>
  <si>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</si>
  <si>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</si>
  <si>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</si>
  <si>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</si>
  <si>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</si>
  <si>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</si>
  <si>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</si>
  <si>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</si>
  <si>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</si>
  <si>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</si>
  <si>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</si>
  <si>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</si>
  <si>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</si>
  <si>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</si>
  <si>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</si>
  <si>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</si>
  <si>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</si>
  <si>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</si>
  <si>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</si>
  <si>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</si>
  <si>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</si>
  <si>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</si>
  <si>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</si>
  <si>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</si>
  <si>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</si>
  <si>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</si>
  <si>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</si>
  <si>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</si>
  <si>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</si>
  <si>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</si>
  <si>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</si>
  <si>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</si>
  <si>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</si>
  <si>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</si>
  <si>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</si>
  <si>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</si>
  <si>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</si>
  <si>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</si>
  <si>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</si>
  <si>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</si>
  <si>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</si>
  <si>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</si>
  <si>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</si>
  <si>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</si>
  <si>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</si>
  <si>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</si>
  <si>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</si>
  <si>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</si>
  <si>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</si>
  <si>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</si>
  <si>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</si>
  <si>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</si>
  <si>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</si>
  <si>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</si>
  <si>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</si>
  <si>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</si>
  <si>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</si>
  <si>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</si>
  <si>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</si>
  <si>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</si>
  <si>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</si>
  <si>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</si>
  <si>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</si>
  <si>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</si>
  <si>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</si>
  <si>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</si>
  <si>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</si>
  <si>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</si>
  <si>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</si>
  <si>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</si>
  <si>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</si>
  <si>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</si>
  <si>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</si>
  <si>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</si>
  <si>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</si>
  <si>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</si>
  <si>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</si>
  <si>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</si>
  <si>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</si>
  <si>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</si>
  <si>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</si>
  <si>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</si>
  <si>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</si>
  <si>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</si>
  <si>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</si>
  <si>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</si>
  <si>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</si>
  <si>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</si>
  <si>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</si>
  <si>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</si>
  <si>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</si>
  <si>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</si>
  <si>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</si>
  <si>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</si>
  <si>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</si>
  <si>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</si>
  <si>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</si>
  <si>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</si>
  <si>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</si>
  <si>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</si>
  <si>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</si>
  <si>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</si>
  <si>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</si>
  <si>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</si>
  <si>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</si>
  <si>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</si>
  <si>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</si>
  <si>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</si>
  <si>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</si>
  <si>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</si>
  <si>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</si>
  <si>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</si>
  <si>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</si>
  <si>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</si>
  <si>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</si>
  <si>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</si>
  <si>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</si>
  <si>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</si>
  <si>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</si>
  <si>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</si>
  <si>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</si>
  <si>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</si>
  <si>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</si>
  <si>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</si>
  <si>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</si>
  <si>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</si>
  <si>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</si>
  <si>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</si>
  <si>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</si>
  <si>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</si>
  <si>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</si>
  <si>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</si>
  <si>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</si>
  <si>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</si>
  <si>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</si>
  <si>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</si>
  <si>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</si>
  <si>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</si>
  <si>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</si>
  <si>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</si>
  <si>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</si>
  <si>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</si>
  <si>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</si>
  <si>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</si>
  <si>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</si>
  <si>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</si>
  <si>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</si>
  <si>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</si>
  <si>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</si>
  <si>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</si>
  <si>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</si>
  <si>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</si>
  <si>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</si>
  <si>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</si>
  <si>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</si>
  <si>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</si>
  <si>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</si>
  <si>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</si>
  <si>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</si>
  <si>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</si>
  <si>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</si>
  <si>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</si>
  <si>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</si>
  <si>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</si>
  <si>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</si>
  <si>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</si>
  <si>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</si>
  <si>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</si>
  <si>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</si>
  <si>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</si>
  <si>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</si>
  <si>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</si>
  <si>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</si>
  <si>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</si>
  <si>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</si>
  <si>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</si>
  <si>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</si>
  <si>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</si>
  <si>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</si>
  <si>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</si>
  <si>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</si>
  <si>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</si>
  <si>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</si>
  <si>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</si>
  <si>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</si>
  <si>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</si>
  <si>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</si>
  <si>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</si>
  <si>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</si>
  <si>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</si>
  <si>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</si>
  <si>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</si>
  <si>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</si>
  <si>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</si>
  <si>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</si>
  <si>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</si>
  <si>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</si>
  <si>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</si>
  <si>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</si>
  <si>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</si>
  <si>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</si>
  <si>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</si>
  <si>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</si>
  <si>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</si>
  <si>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</si>
  <si>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</si>
  <si>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</si>
  <si>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</si>
  <si>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</si>
  <si>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</si>
  <si>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</si>
  <si>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</si>
  <si>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</si>
  <si>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</si>
  <si>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</si>
  <si>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</si>
  <si>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</si>
  <si>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</si>
  <si>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</si>
  <si>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</si>
  <si>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</si>
  <si>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</si>
  <si>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</si>
  <si>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</si>
  <si>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</si>
  <si>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</si>
  <si>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</si>
  <si>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</si>
  <si>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</si>
  <si>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</si>
  <si>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</si>
  <si>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</si>
  <si>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</si>
  <si>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</si>
  <si>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</si>
  <si>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</si>
  <si>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</si>
  <si>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</si>
  <si>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</si>
  <si>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</si>
  <si>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</si>
  <si>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</si>
  <si>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</si>
  <si>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</si>
  <si>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</si>
  <si>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</si>
  <si>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</si>
  <si>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</si>
  <si>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</si>
  <si>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</si>
  <si>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</si>
  <si>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</si>
  <si>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</si>
  <si>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</si>
  <si>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</si>
  <si>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</si>
  <si>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</si>
  <si>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</si>
  <si>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</si>
  <si>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</si>
  <si>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</si>
  <si>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</si>
  <si>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</si>
  <si>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</si>
  <si>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</si>
  <si>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</si>
  <si>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</si>
  <si>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</si>
  <si>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</si>
  <si>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</si>
  <si>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</si>
  <si>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</si>
  <si>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</si>
  <si>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</si>
  <si>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</si>
  <si>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</si>
  <si>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</si>
  <si>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</si>
  <si>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</si>
  <si>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</si>
  <si>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</si>
  <si>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</si>
  <si>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</si>
  <si>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</si>
  <si>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</si>
  <si>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</si>
  <si>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</si>
  <si>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</si>
  <si>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</si>
  <si>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</si>
  <si>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</si>
  <si>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</si>
  <si>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</si>
  <si>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</si>
  <si>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</si>
  <si>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</si>
  <si>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</si>
  <si>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</si>
  <si>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</si>
  <si>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</si>
  <si>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</si>
  <si>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</si>
  <si>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</si>
  <si>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</si>
  <si>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</si>
  <si>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</si>
  <si>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</si>
  <si>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</si>
  <si>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</si>
  <si>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</si>
  <si>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</si>
  <si>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</si>
  <si>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</si>
  <si>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</si>
  <si>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</si>
  <si>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</si>
  <si>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</si>
  <si>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</si>
  <si>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</si>
  <si>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</si>
  <si>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</si>
  <si>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</si>
  <si>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</si>
  <si>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</si>
  <si>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</si>
  <si>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</si>
  <si>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</si>
  <si>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</si>
  <si>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</si>
  <si>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</si>
  <si>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</si>
  <si>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</si>
  <si>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</si>
  <si>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</si>
  <si>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</si>
  <si>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</si>
  <si>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</si>
  <si>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</si>
  <si>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</si>
  <si>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</si>
  <si>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</si>
  <si>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</si>
  <si>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</si>
  <si>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</si>
  <si>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</si>
  <si>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</si>
  <si>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</si>
  <si>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</si>
  <si>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</si>
  <si>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</si>
  <si>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</si>
  <si>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</si>
  <si>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</si>
  <si>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</si>
  <si>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</si>
  <si>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</si>
  <si>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</si>
  <si>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</si>
  <si>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</si>
  <si>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</si>
  <si>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</si>
  <si>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</si>
  <si>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</si>
  <si>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</si>
  <si>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</si>
  <si>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</si>
  <si>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</si>
  <si>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</si>
  <si>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</si>
  <si>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</si>
  <si>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</si>
  <si>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</si>
  <si>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</si>
  <si>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</si>
  <si>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</si>
  <si>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</si>
  <si>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</si>
  <si>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</si>
  <si>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</si>
  <si>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</si>
  <si>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</si>
  <si>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</si>
  <si>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</si>
  <si>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</si>
  <si>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</si>
  <si>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</si>
  <si>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</si>
  <si>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</si>
  <si>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</si>
  <si>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</si>
  <si>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</si>
  <si>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</si>
  <si>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</si>
  <si>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</si>
  <si>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</si>
  <si>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</si>
  <si>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</si>
  <si>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</si>
  <si>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</si>
  <si>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</si>
  <si>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</si>
  <si>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</si>
  <si>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</si>
  <si>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</si>
  <si>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</si>
  <si>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</si>
  <si>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</si>
  <si>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</si>
  <si>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</si>
  <si>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</si>
  <si>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</si>
  <si>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</si>
  <si>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</si>
  <si>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</si>
  <si>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</si>
  <si>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</si>
  <si>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</si>
  <si>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</si>
  <si>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</si>
  <si>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</si>
  <si>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</si>
  <si>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</si>
  <si>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</si>
  <si>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</si>
  <si>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</si>
  <si>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</si>
  <si>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</si>
  <si>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</si>
  <si>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</si>
  <si>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</si>
  <si>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</si>
  <si>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</si>
  <si>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</si>
  <si>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</si>
  <si>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</si>
  <si>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</si>
  <si>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</si>
  <si>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</si>
  <si>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</si>
  <si>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</si>
  <si>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</si>
  <si>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</si>
  <si>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</si>
  <si>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</si>
  <si>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</si>
  <si>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</si>
  <si>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</si>
  <si>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</si>
  <si>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</si>
  <si>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</si>
  <si>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</si>
  <si>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</si>
  <si>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</si>
  <si>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</si>
  <si>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</si>
  <si>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</si>
  <si>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</si>
  <si>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</si>
  <si>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</si>
  <si>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</si>
  <si>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</si>
  <si>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</si>
  <si>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</si>
  <si>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</si>
  <si>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</si>
  <si>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</si>
  <si>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</si>
  <si>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</si>
  <si>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</si>
  <si>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</si>
  <si>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</si>
  <si>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</si>
  <si>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</si>
  <si>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</si>
  <si>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</si>
  <si>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</si>
  <si>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</si>
  <si>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</si>
  <si>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</si>
  <si>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</si>
  <si>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</si>
  <si>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</si>
  <si>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</si>
  <si>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</si>
  <si>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</si>
  <si>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</si>
  <si>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</si>
  <si>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</si>
  <si>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</si>
  <si>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</si>
  <si>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</si>
  <si>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</si>
  <si>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</si>
  <si>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</si>
  <si>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</si>
  <si>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</si>
  <si>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</si>
  <si>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</si>
  <si>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</si>
  <si>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</si>
  <si>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</si>
  <si>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</si>
  <si>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</si>
  <si>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</si>
  <si>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</si>
  <si>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</si>
  <si>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</si>
  <si>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</si>
  <si>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</si>
  <si>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</si>
  <si>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</si>
  <si>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</si>
  <si>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</si>
  <si>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</si>
  <si>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</si>
  <si>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</si>
  <si>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</si>
  <si>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</si>
  <si>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</si>
  <si>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</si>
  <si>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</si>
  <si>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</si>
  <si>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</si>
  <si>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</si>
  <si>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</si>
  <si>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</si>
  <si>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</si>
  <si>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</si>
  <si>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</si>
  <si>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</si>
  <si>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</si>
  <si>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</si>
  <si>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</si>
  <si>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</si>
  <si>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</si>
  <si>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</si>
  <si>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</si>
  <si>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</si>
  <si>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</si>
  <si>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</si>
  <si>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</si>
  <si>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</si>
  <si>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</si>
  <si>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</si>
  <si>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</si>
  <si>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</si>
  <si>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</si>
  <si>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</si>
  <si>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</si>
  <si>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</si>
  <si>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</si>
  <si>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</si>
  <si>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</si>
  <si>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</si>
  <si>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</si>
  <si>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</si>
  <si>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</si>
  <si>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</si>
  <si>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</si>
  <si>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</si>
  <si>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</si>
  <si>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</si>
  <si>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</si>
  <si>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</si>
  <si>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</si>
  <si>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</si>
  <si>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</si>
  <si>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</si>
  <si>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</si>
  <si>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</si>
  <si>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</si>
  <si>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</si>
  <si>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</si>
  <si>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</si>
  <si>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</si>
  <si>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</si>
  <si>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</si>
  <si>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</si>
  <si>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</si>
  <si>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</si>
  <si>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</si>
  <si>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</si>
  <si>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</si>
  <si>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</si>
  <si>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</si>
  <si>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</si>
  <si>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</si>
  <si>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</si>
  <si>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</si>
  <si>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</si>
  <si>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</si>
  <si>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</si>
  <si>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</si>
  <si>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</si>
  <si>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</si>
  <si>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</si>
  <si>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</si>
  <si>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</si>
  <si>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</si>
  <si>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</si>
  <si>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</si>
  <si>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</si>
  <si>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</si>
  <si>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</si>
  <si>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</si>
  <si>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</si>
  <si>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</si>
  <si>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</si>
  <si>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</si>
  <si>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</si>
  <si>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</si>
  <si>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</si>
  <si>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</si>
  <si>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</si>
  <si>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</si>
  <si>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</si>
  <si>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</si>
  <si>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</si>
  <si>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</si>
  <si>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</si>
  <si>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</si>
  <si>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</si>
  <si>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</si>
  <si>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</si>
  <si>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</si>
  <si>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</si>
  <si>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</si>
  <si>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</si>
  <si>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</si>
  <si>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</si>
  <si>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</si>
  <si>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</si>
  <si>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</si>
  <si>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</si>
  <si>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</si>
  <si>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</si>
  <si>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</si>
  <si>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</si>
  <si>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</si>
  <si>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</si>
  <si>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</si>
  <si>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</si>
  <si>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</si>
  <si>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</si>
  <si>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</si>
  <si>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</si>
  <si>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</si>
  <si>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</si>
  <si>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</si>
  <si>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</si>
  <si>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</si>
  <si>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</si>
  <si>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</si>
  <si>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</si>
  <si>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</si>
  <si>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</si>
  <si>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</si>
  <si>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</si>
  <si>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</si>
  <si>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</si>
  <si>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</si>
  <si>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</si>
  <si>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</si>
  <si>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</si>
  <si>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</si>
  <si>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</si>
  <si>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</si>
  <si>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</si>
  <si>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</si>
  <si>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</si>
  <si>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</si>
  <si>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</si>
  <si>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</si>
  <si>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</si>
  <si>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</si>
  <si>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</si>
  <si>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</si>
  <si>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</si>
  <si>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</si>
  <si>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</si>
  <si>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</si>
  <si>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</si>
  <si>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</si>
  <si>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</si>
  <si>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</si>
  <si>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</si>
  <si>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</si>
  <si>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</si>
  <si>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</si>
  <si>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</si>
  <si>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</si>
  <si>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</si>
  <si>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</si>
  <si>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</si>
  <si>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</si>
  <si>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</si>
  <si>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</si>
  <si>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</si>
  <si>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</si>
  <si>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</si>
  <si>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</si>
  <si>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</si>
  <si>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</si>
  <si>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</si>
  <si>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</si>
  <si>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</si>
  <si>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</si>
  <si>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</si>
  <si>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</si>
  <si>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</si>
  <si>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</si>
  <si>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</si>
  <si>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</si>
  <si>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</si>
  <si>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</si>
  <si>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</si>
  <si>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</si>
  <si>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</si>
  <si>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</si>
  <si>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</si>
  <si>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</si>
  <si>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</si>
  <si>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</si>
  <si>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</si>
  <si>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</si>
  <si>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</si>
  <si>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</si>
  <si>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</si>
  <si>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</si>
  <si>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</si>
  <si>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</si>
  <si>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</si>
  <si>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</si>
  <si>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</si>
  <si>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</si>
  <si>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</si>
  <si>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</si>
  <si>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</si>
  <si>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</si>
  <si>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</si>
  <si>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</si>
  <si>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</si>
  <si>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</si>
  <si>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</si>
  <si>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</si>
  <si>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</si>
  <si>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</si>
  <si>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</si>
  <si>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</si>
  <si>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</si>
  <si>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</si>
  <si>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</si>
  <si>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</si>
  <si>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</si>
  <si>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</si>
  <si>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</si>
  <si>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</si>
  <si>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</si>
  <si>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</si>
  <si>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</si>
  <si>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</si>
  <si>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</si>
  <si>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</si>
  <si>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</si>
  <si>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</si>
  <si>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</si>
  <si>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</si>
  <si>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</si>
  <si>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</si>
  <si>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</si>
  <si>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</si>
  <si>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</si>
  <si>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</si>
  <si>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</si>
  <si>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</si>
  <si>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</si>
  <si>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</si>
  <si>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</si>
  <si>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</si>
  <si>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</si>
  <si>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</si>
  <si>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</si>
  <si>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</si>
  <si>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</si>
  <si>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</si>
  <si>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</si>
  <si>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</si>
  <si>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</si>
  <si>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</si>
  <si>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</si>
  <si>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</si>
  <si>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</si>
  <si>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</si>
  <si>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</si>
  <si>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</si>
  <si>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</si>
  <si>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</si>
  <si>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</si>
  <si>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</si>
  <si>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</si>
  <si>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</si>
  <si>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</si>
  <si>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</si>
  <si>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</si>
  <si>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</si>
  <si>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</si>
  <si>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</si>
  <si>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</si>
  <si>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</si>
  <si>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</si>
  <si>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</si>
  <si>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</si>
  <si>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</si>
  <si>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</si>
  <si>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</si>
  <si>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</si>
  <si>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</si>
  <si>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</si>
  <si>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</si>
  <si>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</si>
  <si>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</si>
  <si>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</si>
  <si>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</si>
  <si>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</si>
  <si>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</si>
  <si>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</si>
  <si>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</si>
  <si>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</si>
  <si>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</si>
  <si>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</si>
  <si>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</si>
  <si>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</si>
  <si>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</si>
  <si>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</si>
  <si>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</si>
  <si>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</si>
  <si>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</si>
  <si>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</si>
  <si>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</si>
  <si>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</si>
  <si>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</si>
  <si>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</si>
  <si>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</si>
  <si>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</si>
  <si>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</si>
  <si>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</si>
  <si>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</si>
  <si>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</si>
  <si>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</si>
  <si>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</si>
  <si>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</si>
  <si>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</si>
  <si>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</si>
  <si>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</si>
  <si>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</si>
  <si>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</si>
  <si>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</si>
  <si>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</si>
  <si>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</si>
  <si>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</si>
  <si>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</si>
  <si>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</si>
  <si>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</si>
  <si>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</si>
  <si>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</si>
  <si>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</si>
  <si>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</si>
  <si>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</si>
  <si>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</si>
  <si>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</si>
  <si>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</si>
  <si>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</si>
  <si>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</si>
  <si>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</si>
  <si>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</si>
  <si>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</si>
  <si>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</si>
  <si>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</si>
  <si>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</si>
  <si>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</si>
  <si>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</si>
  <si>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</si>
  <si>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</si>
  <si>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</si>
  <si>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</si>
  <si>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</si>
  <si>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</si>
  <si>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</si>
  <si>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</si>
  <si>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</si>
  <si>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</si>
  <si>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</si>
  <si>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</si>
  <si>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</si>
  <si>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</si>
  <si>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</si>
  <si>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</si>
  <si>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</si>
  <si>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</si>
  <si>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</si>
  <si>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</si>
  <si>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</si>
  <si>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</si>
  <si>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</si>
  <si>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</si>
  <si>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</si>
  <si>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</si>
  <si>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</si>
  <si>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</si>
  <si>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</si>
  <si>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</si>
  <si>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</si>
  <si>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</si>
  <si>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</si>
  <si>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</si>
  <si>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</si>
  <si>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</si>
  <si>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</si>
  <si>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</si>
  <si>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</si>
  <si>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</si>
  <si>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</si>
  <si>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</si>
  <si>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</si>
  <si>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</si>
  <si>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</si>
  <si>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</si>
  <si>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</si>
  <si>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</si>
  <si>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</si>
  <si>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</si>
  <si>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</si>
  <si>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</si>
  <si>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</si>
  <si>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</si>
  <si>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</si>
  <si>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</si>
  <si>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</si>
  <si>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</si>
  <si>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</si>
  <si>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</si>
  <si>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</si>
  <si>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</si>
  <si>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</si>
  <si>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</si>
  <si>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</si>
  <si>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</si>
  <si>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</si>
  <si>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</si>
  <si>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</si>
  <si>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</si>
  <si>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</si>
  <si>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</si>
  <si>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</si>
  <si>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</si>
  <si>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</si>
  <si>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</si>
  <si>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</si>
  <si>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</si>
  <si>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</si>
  <si>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</si>
  <si>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</si>
  <si>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</si>
  <si>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</si>
  <si>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</si>
  <si>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</si>
  <si>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</si>
  <si>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</si>
  <si>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</si>
  <si>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</si>
  <si>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</si>
  <si>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</si>
  <si>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</si>
  <si>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</si>
  <si>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</si>
  <si>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</si>
  <si>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</si>
  <si>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</si>
  <si>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</si>
  <si>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</si>
  <si>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</si>
  <si>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</si>
  <si>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</si>
  <si>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</si>
  <si>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</si>
  <si>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</si>
  <si>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</si>
  <si>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</si>
  <si>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</si>
  <si>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</si>
  <si>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</si>
  <si>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</si>
  <si>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</si>
  <si>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</si>
  <si>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</si>
  <si>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</si>
  <si>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</si>
  <si>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</si>
  <si>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</si>
  <si>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</si>
  <si>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</si>
  <si>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</si>
  <si>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</si>
  <si>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</si>
  <si>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</si>
  <si>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</si>
  <si>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</si>
  <si>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</si>
  <si>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</si>
  <si>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</si>
  <si>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</si>
  <si>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</si>
  <si>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</si>
  <si>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</si>
  <si>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</si>
  <si>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</si>
  <si>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</si>
  <si>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</si>
  <si>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</si>
  <si>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</si>
  <si>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</si>
  <si>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</si>
  <si>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</si>
  <si>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</si>
  <si>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</si>
  <si>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</si>
  <si>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</si>
  <si>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</si>
  <si>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</si>
  <si>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</si>
  <si>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</si>
  <si>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</si>
  <si>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</si>
  <si>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</si>
  <si>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</si>
  <si>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</si>
  <si>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</si>
  <si>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</si>
  <si>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</si>
  <si>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</si>
  <si>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</si>
  <si>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</si>
  <si>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</si>
  <si>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</si>
  <si>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</si>
  <si>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</si>
  <si>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</si>
  <si>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</si>
  <si>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</si>
  <si>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</si>
  <si>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</si>
  <si>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</si>
  <si>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</si>
  <si>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</si>
  <si>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</si>
  <si>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</si>
  <si>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</si>
  <si>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</si>
  <si>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</si>
  <si>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</si>
  <si>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</si>
  <si>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</si>
  <si>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</si>
  <si>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</si>
  <si>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</si>
  <si>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</si>
  <si>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</si>
  <si>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</si>
  <si>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</si>
  <si>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</si>
  <si>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</si>
  <si>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</si>
  <si>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</si>
  <si>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</si>
  <si>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</si>
  <si>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</si>
  <si>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</si>
  <si>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</si>
  <si>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</si>
  <si>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</si>
  <si>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</si>
  <si>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</si>
  <si>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</si>
  <si>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</si>
  <si>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</si>
  <si>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</si>
  <si>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</si>
  <si>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</si>
  <si>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</si>
  <si>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</si>
  <si>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</si>
  <si>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</si>
  <si>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</si>
  <si>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</si>
  <si>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</si>
  <si>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</si>
  <si>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</si>
  <si>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</si>
  <si>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</si>
  <si>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</si>
  <si>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</si>
  <si>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</si>
  <si>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</si>
  <si>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</si>
  <si>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</si>
  <si>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</si>
  <si>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</si>
  <si>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</si>
  <si>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</si>
  <si>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</si>
  <si>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</si>
  <si>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</si>
  <si>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</si>
  <si>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</si>
  <si>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</si>
  <si>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</si>
  <si>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</si>
  <si>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</si>
  <si>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</si>
  <si>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</si>
  <si>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</si>
  <si>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</si>
  <si>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</si>
  <si>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</si>
  <si>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</si>
  <si>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</si>
  <si>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</si>
  <si>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</si>
  <si>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</si>
  <si>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</si>
  <si>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</si>
  <si>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</si>
  <si>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</si>
  <si>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</si>
  <si>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</si>
  <si>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</si>
  <si>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</si>
  <si>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</si>
  <si>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</si>
  <si>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</si>
  <si>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</si>
  <si>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</si>
  <si>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</si>
  <si>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</si>
  <si>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</si>
  <si>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</si>
  <si>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</si>
  <si>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</si>
  <si>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</si>
  <si>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</si>
  <si>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</si>
  <si>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</si>
  <si>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</si>
  <si>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</si>
  <si>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</si>
  <si>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</si>
  <si>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</si>
  <si>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</si>
  <si>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</si>
  <si>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</si>
  <si>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</si>
  <si>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</si>
  <si>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</si>
  <si>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</si>
  <si>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</si>
  <si>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</si>
  <si>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</si>
  <si>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</si>
  <si>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</si>
  <si>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</si>
  <si>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</si>
  <si>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</si>
  <si>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</si>
  <si>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</si>
  <si>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</si>
  <si>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</si>
  <si>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</si>
  <si>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</si>
  <si>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</si>
  <si>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</si>
  <si>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</si>
  <si>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</si>
  <si>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</si>
  <si>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</si>
  <si>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</si>
  <si>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</si>
  <si>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</si>
  <si>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</si>
  <si>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</si>
  <si>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</si>
  <si>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</si>
  <si>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</si>
  <si>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</si>
  <si>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</si>
  <si>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</si>
  <si>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</si>
  <si>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</si>
  <si>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</si>
  <si>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</si>
  <si>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</si>
  <si>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</si>
  <si>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</si>
  <si>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</si>
  <si>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</si>
  <si>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</si>
  <si>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</si>
  <si>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</si>
  <si>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</si>
  <si>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</si>
  <si>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</si>
  <si>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</si>
  <si>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</si>
  <si>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</si>
  <si>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</si>
  <si>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</si>
  <si>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</si>
  <si>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</si>
  <si>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</si>
  <si>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</si>
  <si>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</si>
  <si>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</si>
  <si>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</si>
  <si>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</si>
  <si>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</si>
  <si>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</si>
  <si>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</si>
  <si>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</si>
  <si>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</si>
  <si>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</si>
  <si>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</si>
  <si>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</si>
  <si>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</si>
  <si>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</si>
  <si>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</si>
  <si>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</si>
  <si>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</si>
  <si>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</si>
  <si>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</si>
  <si>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</si>
  <si>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</si>
  <si>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</si>
  <si>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</si>
  <si>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</si>
  <si>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</si>
  <si>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</si>
  <si>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</si>
  <si>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</si>
  <si>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</si>
  <si>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</si>
  <si>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</si>
  <si>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</si>
  <si>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</si>
  <si>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</si>
  <si>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</si>
  <si>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</si>
  <si>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</si>
  <si>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</si>
  <si>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</si>
  <si>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</si>
  <si>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</si>
  <si>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</si>
  <si>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</si>
  <si>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</si>
  <si>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</si>
  <si>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</si>
  <si>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</si>
  <si>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</si>
  <si>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</si>
  <si>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</si>
  <si>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</si>
  <si>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</si>
  <si>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</si>
  <si>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</si>
  <si>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</si>
  <si>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</si>
  <si>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</si>
  <si>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</si>
  <si>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</si>
  <si>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</si>
  <si>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</si>
  <si>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</si>
  <si>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</si>
  <si>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</si>
  <si>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</si>
  <si>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</si>
  <si>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</si>
  <si>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</si>
  <si>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</si>
  <si>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</si>
  <si>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</si>
  <si>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</si>
  <si>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</si>
  <si>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</si>
  <si>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</si>
  <si>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</si>
  <si>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</si>
  <si>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</si>
  <si>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</si>
  <si>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</si>
  <si>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</si>
  <si>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</si>
  <si>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</si>
  <si>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</si>
  <si>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</si>
  <si>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</si>
  <si>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</si>
  <si>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</si>
  <si>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</si>
  <si>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</si>
  <si>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</si>
  <si>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</si>
  <si>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</si>
  <si>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</si>
  <si>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</si>
  <si>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</si>
  <si>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</si>
  <si>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</si>
  <si>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</si>
  <si>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</si>
  <si>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</si>
  <si>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</si>
  <si>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</si>
  <si>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</si>
  <si>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</si>
  <si>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</si>
  <si>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</si>
  <si>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</si>
  <si>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</si>
  <si>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</si>
  <si>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</si>
  <si>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</si>
  <si>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</si>
  <si>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</si>
  <si>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</si>
  <si>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</si>
  <si>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</si>
  <si>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</si>
  <si>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</si>
  <si>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</si>
  <si>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</si>
  <si>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</si>
  <si>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</si>
  <si>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</si>
  <si>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</si>
  <si>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</si>
  <si>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</si>
  <si>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</si>
  <si>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</si>
  <si>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</si>
  <si>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</si>
  <si>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</si>
  <si>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</si>
  <si>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</si>
  <si>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</si>
  <si>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</si>
  <si>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</si>
  <si>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</si>
  <si>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</si>
  <si>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</si>
  <si>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</si>
  <si>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</si>
  <si>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</si>
  <si>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</si>
  <si>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</si>
  <si>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</si>
  <si>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</si>
  <si>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</si>
  <si>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</si>
  <si>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</si>
  <si>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</si>
  <si>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</si>
  <si>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</si>
  <si>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</si>
  <si>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</si>
  <si>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</si>
  <si>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</si>
  <si>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</si>
  <si>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</si>
  <si>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</si>
  <si>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</si>
  <si>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</si>
  <si>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</si>
  <si>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</si>
  <si>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</si>
  <si>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</si>
  <si>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</si>
  <si>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</si>
  <si>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</si>
  <si>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</si>
  <si>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</si>
  <si>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</si>
  <si>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</si>
  <si>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</si>
  <si>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</si>
  <si>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</si>
  <si>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</si>
  <si>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</si>
  <si>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</si>
  <si>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</si>
  <si>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</si>
  <si>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</si>
  <si>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</si>
  <si>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</si>
  <si>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</si>
  <si>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</si>
  <si>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</si>
  <si>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</si>
  <si>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</si>
  <si>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</si>
  <si>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</si>
  <si>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</si>
  <si>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</si>
  <si>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</si>
  <si>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</si>
  <si>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</si>
  <si>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</si>
  <si>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</si>
  <si>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</si>
  <si>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</si>
  <si>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</si>
  <si>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</si>
  <si>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</si>
  <si>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</si>
  <si>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</si>
  <si>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</si>
  <si>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</si>
  <si>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</si>
  <si>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</si>
  <si>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</si>
  <si>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</si>
  <si>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</si>
  <si>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</si>
  <si>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</si>
  <si>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</si>
  <si>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</si>
  <si>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</si>
  <si>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</si>
  <si>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</si>
  <si>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</si>
  <si>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</si>
  <si>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</si>
  <si>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</si>
  <si>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</si>
  <si>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</si>
  <si>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</si>
  <si>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</si>
  <si>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</si>
  <si>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</si>
  <si>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</si>
  <si>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</si>
  <si>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</si>
  <si>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</si>
  <si>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</si>
  <si>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</si>
  <si>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</si>
  <si>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</si>
  <si>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</si>
  <si>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</si>
  <si>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</si>
  <si>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</si>
  <si>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</si>
  <si>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</si>
  <si>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</si>
  <si>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</si>
  <si>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</si>
  <si>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</si>
  <si>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</si>
  <si>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</si>
  <si>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</si>
  <si>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</si>
  <si>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</si>
  <si>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</si>
  <si>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</si>
  <si>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</si>
  <si>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</si>
  <si>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</si>
  <si>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</si>
  <si>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</si>
  <si>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</si>
  <si>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</si>
  <si>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</si>
  <si>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</si>
  <si>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</si>
  <si>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</si>
  <si>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</si>
  <si>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</si>
  <si>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</si>
  <si>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</si>
  <si>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</si>
  <si>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</si>
  <si>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</si>
  <si>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</si>
  <si>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</si>
  <si>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</si>
  <si>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</si>
  <si>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</si>
  <si>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</si>
  <si>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</si>
  <si>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</si>
  <si>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</si>
  <si>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</si>
  <si>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</si>
  <si>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</si>
  <si>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</si>
  <si>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</si>
  <si>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</si>
  <si>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</si>
  <si>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</si>
  <si>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</si>
  <si>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</si>
  <si>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</si>
  <si>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</si>
  <si>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</si>
  <si>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</si>
  <si>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</si>
  <si>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</si>
  <si>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</si>
  <si>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</si>
  <si>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</si>
  <si>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</si>
  <si>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</si>
  <si>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</si>
  <si>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</si>
  <si>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</si>
  <si>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</si>
  <si>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</si>
  <si>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</si>
  <si>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</si>
  <si>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</si>
  <si>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</si>
  <si>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</si>
  <si>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</si>
  <si>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</si>
  <si>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</si>
  <si>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</si>
  <si>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</si>
  <si>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</si>
  <si>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</si>
  <si>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</si>
  <si>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</si>
  <si>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</si>
  <si>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</si>
  <si>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</si>
  <si>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</si>
  <si>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</si>
  <si>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</si>
  <si>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</si>
  <si>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</si>
  <si>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</si>
  <si>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</si>
  <si>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</si>
  <si>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</si>
  <si>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</si>
  <si>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</si>
  <si>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</si>
  <si>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</si>
  <si>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</si>
  <si>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</si>
  <si>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</si>
  <si>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</si>
  <si>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</si>
  <si>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</si>
  <si>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</si>
  <si>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</si>
  <si>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</si>
  <si>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</si>
  <si>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</si>
  <si>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</si>
  <si>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</si>
  <si>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</si>
  <si>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</si>
  <si>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</si>
  <si>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</si>
  <si>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</si>
  <si>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</si>
  <si>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</si>
  <si>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</si>
  <si>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</si>
  <si>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</si>
  <si>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</si>
  <si>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</si>
  <si>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</si>
  <si>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</si>
  <si>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</si>
  <si>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</si>
  <si>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</si>
  <si>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</si>
  <si>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</si>
  <si>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</si>
  <si>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</si>
  <si>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</si>
  <si>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</si>
  <si>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</si>
  <si>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</si>
  <si>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</si>
  <si>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</si>
  <si>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</si>
  <si>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</si>
  <si>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</si>
  <si>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</si>
  <si>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</si>
  <si>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</si>
  <si>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</si>
  <si>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</si>
  <si>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</si>
  <si>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</si>
  <si>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</si>
  <si>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</si>
  <si>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</si>
  <si>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</si>
  <si>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</si>
  <si>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</si>
  <si>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</si>
  <si>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</si>
  <si>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</si>
  <si>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</si>
  <si>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</si>
  <si>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</si>
  <si>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</si>
  <si>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</si>
  <si>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</si>
  <si>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</si>
  <si>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</si>
  <si>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</si>
  <si>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</si>
  <si>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</si>
  <si>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</si>
  <si>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</si>
  <si>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</si>
  <si>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</si>
  <si>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</si>
  <si>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</si>
  <si>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</si>
  <si>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</si>
  <si>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</si>
  <si>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</si>
  <si>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</si>
  <si>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</si>
  <si>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</si>
  <si>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</si>
  <si>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</si>
  <si>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</si>
  <si>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</si>
  <si>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</si>
  <si>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</si>
  <si>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</si>
  <si>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</si>
  <si>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</si>
  <si>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</si>
  <si>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</si>
  <si>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</si>
  <si>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</si>
  <si>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</si>
  <si>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</si>
  <si>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</si>
  <si>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</si>
  <si>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</si>
  <si>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</si>
  <si>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</si>
  <si>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</si>
  <si>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</si>
  <si>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</si>
  <si>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</si>
  <si>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</si>
  <si>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</si>
  <si>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</si>
  <si>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</si>
  <si>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</si>
  <si>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</si>
  <si>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</si>
  <si>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</si>
  <si>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</si>
  <si>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</si>
  <si>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</si>
  <si>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</si>
  <si>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</si>
  <si>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</si>
  <si>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</si>
  <si>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</si>
  <si>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</si>
  <si>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</si>
  <si>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</si>
  <si>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</si>
  <si>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</si>
  <si>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</si>
  <si>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</si>
  <si>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</si>
  <si>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</si>
  <si>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</si>
  <si>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</si>
  <si>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</si>
  <si>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</si>
  <si>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</si>
  <si>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</si>
  <si>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</si>
  <si>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</si>
  <si>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</si>
  <si>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</si>
  <si>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</si>
  <si>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</si>
  <si>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</si>
  <si>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</si>
  <si>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</si>
  <si>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</si>
  <si>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</si>
  <si>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</si>
  <si>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</si>
  <si>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</si>
  <si>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</si>
  <si>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</si>
  <si>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</si>
  <si>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</si>
  <si>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</si>
  <si>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</si>
  <si>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</si>
  <si>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</si>
  <si>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</si>
  <si>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</si>
  <si>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</si>
  <si>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</si>
  <si>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</si>
  <si>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</si>
  <si>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</si>
  <si>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</si>
  <si>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</si>
  <si>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</si>
  <si>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</si>
  <si>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</si>
  <si>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</si>
  <si>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</si>
  <si>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</si>
  <si>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</si>
  <si>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</si>
  <si>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</si>
  <si>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</si>
  <si>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</si>
  <si>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</si>
  <si>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</si>
  <si>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</si>
  <si>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</si>
  <si>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</si>
  <si>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</si>
  <si>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</si>
  <si>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</si>
  <si>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</si>
  <si>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</si>
  <si>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</si>
  <si>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</si>
  <si>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</si>
  <si>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</si>
  <si>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</si>
  <si>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</si>
  <si>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</si>
  <si>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</si>
  <si>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</si>
  <si>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</si>
  <si>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</si>
  <si>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</si>
  <si>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</si>
  <si>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</si>
  <si>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</si>
  <si>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</si>
  <si>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</si>
  <si>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</si>
  <si>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</si>
  <si>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</si>
  <si>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</si>
  <si>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</si>
  <si>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</si>
  <si>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</si>
  <si>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</si>
  <si>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</si>
  <si>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</si>
  <si>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</si>
  <si>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</si>
  <si>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</si>
  <si>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</si>
  <si>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</si>
  <si>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</si>
  <si>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</si>
  <si>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</si>
  <si>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</si>
  <si>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</si>
  <si>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</si>
  <si>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</si>
  <si>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</si>
  <si>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</si>
  <si>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</si>
  <si>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</si>
  <si>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</si>
  <si>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</si>
  <si>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</si>
  <si>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</si>
  <si>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</si>
  <si>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</si>
  <si>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</si>
  <si>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</si>
  <si>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</si>
  <si>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</si>
  <si>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</si>
  <si>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</si>
  <si>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</si>
  <si>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</si>
  <si>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</si>
  <si>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</si>
  <si>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</si>
  <si>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</si>
  <si>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</si>
  <si>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</si>
  <si>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</si>
  <si>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</si>
  <si>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</si>
  <si>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</si>
  <si>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</si>
  <si>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</si>
  <si>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</si>
  <si>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</si>
  <si>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</si>
  <si>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</si>
  <si>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</si>
  <si>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</si>
  <si>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</si>
  <si>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</si>
  <si>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</si>
  <si>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</si>
  <si>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</si>
  <si>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</si>
  <si>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</si>
  <si>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</si>
  <si>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</si>
  <si>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</si>
  <si>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</si>
  <si>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</si>
  <si>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</si>
  <si>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</si>
  <si>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</si>
  <si>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</si>
  <si>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</si>
  <si>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</si>
  <si>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</si>
  <si>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</si>
  <si>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</si>
  <si>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</si>
  <si>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</si>
  <si>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</si>
  <si>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</si>
  <si>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</si>
  <si>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</si>
  <si>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</si>
  <si>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</si>
  <si>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</si>
  <si>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</si>
  <si>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</si>
  <si>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</si>
  <si>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</si>
  <si>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</si>
  <si>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</si>
  <si>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</si>
  <si>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</si>
  <si>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</si>
  <si>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</si>
  <si>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</si>
  <si>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</si>
  <si>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</si>
  <si>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</si>
  <si>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</si>
  <si>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</si>
  <si>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</si>
  <si>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</si>
  <si>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</si>
  <si>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</si>
  <si>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</si>
  <si>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</si>
  <si>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</si>
  <si>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</si>
  <si>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</si>
  <si>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</si>
  <si>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</si>
  <si>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</si>
  <si>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</si>
  <si>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</si>
  <si>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</si>
  <si>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</si>
  <si>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</si>
  <si>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</si>
  <si>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</si>
  <si>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</si>
  <si>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</si>
  <si>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</si>
  <si>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</si>
  <si>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</si>
  <si>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</si>
  <si>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</si>
  <si>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</si>
  <si>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</si>
  <si>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</si>
  <si>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</si>
  <si>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</si>
  <si>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</si>
  <si>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</si>
  <si>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</si>
  <si>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</si>
  <si>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</si>
  <si>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</si>
  <si>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</si>
  <si>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</si>
  <si>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</si>
  <si>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</si>
  <si>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</si>
  <si>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</si>
  <si>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</si>
  <si>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</si>
  <si>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</si>
  <si>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</si>
  <si>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</si>
  <si>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</si>
  <si>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</si>
  <si>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</si>
  <si>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</si>
  <si>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</si>
  <si>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</si>
  <si>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</si>
  <si>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</si>
  <si>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</si>
  <si>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</si>
  <si>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</si>
  <si>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</si>
  <si>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</si>
  <si>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</si>
  <si>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</si>
  <si>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</si>
  <si>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</si>
  <si>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</si>
  <si>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</si>
  <si>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</si>
  <si>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</si>
  <si>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</si>
  <si>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</si>
  <si>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</si>
  <si>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</si>
  <si>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</si>
  <si>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</si>
  <si>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</si>
  <si>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</si>
  <si>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</si>
  <si>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</si>
  <si>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</si>
  <si>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</si>
  <si>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</si>
  <si>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</si>
  <si>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</si>
  <si>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</si>
  <si>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</si>
  <si>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</si>
  <si>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</si>
  <si>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</si>
  <si>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</si>
  <si>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</si>
  <si>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</si>
  <si>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</si>
  <si>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</si>
  <si>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</si>
  <si>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</si>
  <si>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</si>
  <si>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</si>
  <si>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</si>
  <si>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</si>
  <si>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</si>
  <si>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</si>
  <si>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</si>
  <si>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</si>
  <si>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</si>
  <si>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</si>
  <si>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</si>
  <si>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</si>
  <si>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</si>
  <si>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</si>
  <si>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</si>
  <si>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</si>
  <si>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</si>
  <si>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</si>
  <si>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</si>
  <si>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</si>
  <si>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</si>
  <si>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</si>
  <si>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</si>
  <si>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</si>
  <si>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</si>
  <si>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</si>
  <si>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</si>
  <si>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</si>
  <si>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</si>
  <si>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</si>
  <si>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</si>
  <si>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</si>
  <si>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</si>
  <si>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</si>
  <si>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</si>
  <si>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</si>
  <si>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</si>
  <si>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</si>
  <si>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</si>
  <si>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</si>
  <si>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</si>
  <si>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</si>
  <si>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</si>
  <si>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</si>
  <si>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</si>
  <si>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</si>
  <si>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</si>
  <si>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</si>
  <si>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</si>
  <si>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</si>
  <si>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</si>
  <si>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</si>
  <si>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</si>
  <si>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</si>
  <si>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</si>
  <si>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</si>
  <si>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</si>
  <si>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</si>
  <si>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</si>
  <si>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</si>
  <si>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</si>
  <si>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</si>
  <si>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</si>
  <si>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</si>
  <si>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</si>
  <si>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</si>
  <si>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</si>
  <si>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</si>
  <si>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</si>
  <si>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</si>
  <si>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</si>
  <si>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</si>
  <si>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</si>
  <si>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</si>
  <si>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</si>
  <si>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</si>
  <si>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</si>
  <si>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</si>
  <si>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</si>
  <si>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</si>
  <si>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</si>
  <si>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</si>
  <si>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</si>
  <si>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</si>
  <si>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</si>
  <si>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</si>
  <si>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</si>
  <si>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</si>
  <si>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</si>
  <si>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</si>
  <si>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</si>
  <si>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</si>
  <si>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</si>
  <si>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</si>
  <si>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</si>
  <si>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</si>
  <si>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</si>
  <si>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</si>
  <si>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</si>
  <si>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</si>
  <si>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</si>
  <si>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</si>
  <si>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</si>
  <si>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</si>
  <si>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</si>
  <si>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</si>
  <si>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</si>
  <si>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</si>
  <si>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</si>
  <si>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</si>
  <si>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</si>
  <si>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</si>
  <si>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</si>
  <si>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</si>
  <si>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</si>
  <si>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</si>
  <si>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</si>
  <si>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</si>
  <si>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</si>
  <si>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</si>
  <si>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</si>
  <si>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</si>
  <si>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</si>
  <si>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</si>
  <si>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</si>
  <si>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</si>
  <si>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</si>
  <si>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</si>
  <si>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</si>
  <si>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</si>
  <si>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</si>
  <si>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</si>
  <si>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</si>
  <si>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</si>
  <si>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</si>
  <si>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</si>
  <si>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</si>
  <si>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</si>
  <si>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</si>
  <si>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</si>
  <si>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</si>
  <si>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</si>
  <si>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</si>
  <si>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</si>
  <si>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</si>
  <si>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</si>
  <si>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</si>
  <si>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</si>
  <si>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</si>
  <si>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</si>
  <si>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</si>
  <si>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</si>
  <si>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</si>
  <si>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</si>
  <si>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</si>
  <si>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</si>
  <si>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</si>
  <si>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</si>
  <si>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</si>
  <si>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</si>
  <si>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</si>
  <si>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</si>
  <si>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</si>
  <si>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</si>
  <si>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</si>
  <si>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</si>
  <si>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</si>
  <si>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</si>
  <si>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</si>
  <si>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</si>
  <si>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</si>
  <si>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</si>
  <si>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</si>
  <si>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</si>
  <si>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</si>
  <si>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</si>
  <si>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</si>
  <si>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</si>
  <si>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</si>
  <si>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</si>
  <si>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</si>
  <si>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</si>
  <si>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</si>
  <si>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</si>
  <si>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</si>
  <si>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</si>
  <si>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</si>
  <si>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</si>
  <si>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</si>
  <si>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</si>
  <si>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</si>
  <si>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</si>
  <si>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</si>
  <si>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</si>
  <si>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</si>
  <si>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</si>
  <si>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</si>
  <si>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</si>
  <si>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</si>
  <si>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</si>
  <si>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</si>
  <si>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</si>
  <si>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</si>
  <si>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</si>
  <si>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</si>
  <si>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</si>
  <si>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</si>
  <si>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</si>
  <si>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</si>
  <si>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</si>
  <si>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</si>
  <si>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</si>
  <si>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</si>
  <si>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</si>
  <si>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</si>
  <si>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</si>
  <si>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</si>
  <si>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</si>
  <si>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</si>
  <si>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</si>
  <si>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</si>
  <si>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</si>
  <si>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</si>
  <si>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</si>
  <si>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</si>
  <si>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</si>
  <si>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</si>
  <si>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</si>
  <si>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</si>
  <si>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</si>
  <si>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</si>
  <si>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</si>
  <si>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</si>
  <si>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</si>
  <si>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</si>
  <si>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</si>
  <si>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</si>
  <si>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</si>
  <si>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</si>
  <si>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</si>
  <si>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</si>
  <si>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</si>
  <si>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</si>
  <si>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</si>
  <si>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</si>
  <si>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</si>
  <si>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</si>
  <si>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</si>
  <si>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</si>
  <si>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</si>
  <si>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</si>
  <si>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</si>
  <si>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</si>
  <si>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</si>
  <si>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</si>
  <si>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</si>
  <si>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</si>
  <si>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</si>
  <si>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</si>
  <si>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</si>
  <si>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</si>
  <si>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</si>
  <si>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</si>
  <si>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</si>
  <si>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</si>
  <si>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</si>
  <si>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</si>
  <si>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</si>
  <si>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</si>
  <si>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</si>
  <si>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</si>
  <si>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</si>
  <si>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</si>
  <si>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</si>
  <si>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</si>
  <si>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</si>
  <si>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</si>
  <si>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</si>
  <si>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</si>
  <si>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</si>
  <si>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</si>
  <si>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</si>
  <si>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</si>
  <si>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</si>
  <si>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</si>
  <si>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</si>
  <si>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</si>
  <si>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</si>
  <si>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</si>
  <si>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</si>
  <si>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</si>
  <si>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</si>
  <si>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</si>
  <si>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</si>
  <si>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</si>
  <si>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</si>
  <si>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</si>
  <si>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</si>
  <si>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</si>
  <si>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</si>
  <si>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</si>
  <si>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</si>
  <si>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</si>
  <si>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</si>
  <si>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</si>
  <si>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</si>
  <si>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</si>
  <si>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</si>
  <si>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</si>
  <si>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</si>
  <si>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</si>
  <si>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</si>
  <si>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</si>
  <si>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</si>
  <si>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</si>
  <si>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</si>
  <si>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</si>
  <si>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</si>
  <si>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</si>
  <si>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</si>
  <si>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</si>
  <si>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</si>
  <si>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</si>
  <si>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</si>
  <si>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</si>
  <si>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</si>
  <si>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</si>
  <si>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</si>
  <si>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</si>
  <si>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</si>
  <si>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</si>
  <si>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</si>
  <si>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</si>
  <si>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</si>
  <si>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</si>
  <si>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</si>
  <si>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</si>
  <si>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</si>
  <si>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</si>
  <si>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</si>
  <si>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</si>
  <si>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</si>
  <si>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</si>
  <si>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</si>
  <si>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</si>
  <si>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</si>
  <si>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</si>
  <si>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</si>
  <si>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</si>
  <si>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</si>
  <si>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</si>
  <si>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</si>
  <si>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</si>
  <si>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</si>
  <si>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</si>
  <si>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</si>
  <si>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</si>
  <si>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</si>
  <si>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</si>
  <si>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</si>
  <si>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</si>
  <si>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</si>
  <si>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</si>
  <si>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</si>
  <si>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</si>
  <si>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</si>
  <si>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</si>
  <si>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</si>
  <si>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</si>
  <si>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</si>
  <si>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</si>
  <si>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</si>
  <si>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</si>
  <si>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</si>
  <si>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</si>
  <si>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</si>
  <si>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</si>
  <si>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</si>
  <si>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</si>
  <si>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</si>
  <si>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</si>
  <si>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</si>
  <si>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</si>
  <si>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</si>
  <si>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</si>
  <si>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</si>
  <si>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</si>
  <si>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</si>
  <si>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</si>
  <si>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</si>
  <si>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</si>
  <si>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</si>
  <si>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</si>
  <si>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</si>
  <si>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</si>
  <si>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</si>
  <si>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</si>
  <si>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</si>
  <si>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</si>
  <si>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</si>
  <si>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</si>
  <si>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</si>
  <si>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</si>
  <si>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</si>
  <si>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</si>
  <si>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</si>
  <si>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</si>
  <si>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</si>
  <si>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</si>
  <si>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</si>
  <si>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</si>
  <si>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</si>
  <si>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</si>
  <si>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</si>
  <si>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</si>
  <si>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</si>
  <si>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</si>
  <si>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</si>
  <si>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</si>
  <si>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</si>
  <si>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</si>
  <si>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</si>
  <si>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</si>
  <si>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</si>
  <si>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</si>
  <si>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</si>
  <si>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</si>
  <si>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</si>
  <si>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</si>
  <si>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</si>
  <si>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</si>
  <si>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</si>
  <si>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</si>
  <si>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</si>
  <si>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</si>
  <si>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</si>
  <si>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</si>
  <si>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</si>
  <si>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</si>
  <si>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</si>
  <si>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</si>
  <si>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</si>
  <si>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</si>
  <si>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</si>
  <si>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</si>
  <si>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</si>
  <si>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</si>
  <si>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</si>
  <si>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</si>
  <si>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</si>
  <si>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</si>
  <si>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</si>
  <si>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</si>
  <si>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</si>
  <si>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</si>
  <si>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</si>
  <si>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</si>
  <si>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</si>
  <si>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</si>
  <si>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</si>
  <si>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</si>
  <si>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</si>
  <si>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</si>
  <si>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</si>
  <si>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</si>
  <si>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</si>
  <si>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</si>
  <si>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</si>
  <si>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</si>
  <si>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</si>
  <si>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</si>
  <si>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</si>
  <si>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</si>
  <si>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</si>
  <si>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</si>
  <si>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</si>
  <si>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</si>
  <si>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</si>
  <si>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</si>
  <si>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</si>
  <si>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</si>
  <si>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</si>
  <si>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</si>
  <si>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</si>
  <si>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</si>
  <si>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</si>
  <si>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</si>
  <si>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</si>
  <si>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</si>
  <si>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</si>
  <si>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</si>
  <si>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</si>
  <si>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</si>
  <si>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</si>
  <si>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</si>
  <si>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</si>
  <si>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</si>
  <si>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</si>
  <si>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</si>
  <si>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</si>
  <si>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</si>
  <si>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</si>
  <si>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</si>
  <si>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</si>
  <si>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</si>
  <si>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</si>
  <si>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</si>
  <si>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</si>
  <si>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</si>
  <si>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</si>
  <si>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</si>
  <si>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</si>
  <si>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</si>
  <si>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</si>
  <si>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</si>
  <si>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</si>
  <si>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</si>
  <si>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</si>
  <si>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</si>
  <si>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</si>
  <si>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</si>
  <si>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</si>
  <si>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</si>
  <si>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</si>
  <si>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</si>
  <si>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</si>
  <si>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</si>
  <si>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</si>
  <si>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</si>
  <si>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</si>
  <si>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</si>
  <si>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</si>
  <si>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</si>
  <si>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</si>
  <si>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</si>
  <si>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</si>
  <si>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</si>
  <si>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</si>
  <si>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</si>
  <si>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</si>
  <si>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</si>
  <si>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</si>
  <si>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</si>
  <si>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</si>
  <si>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</si>
  <si>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</si>
  <si>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</si>
  <si>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</si>
  <si>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</si>
  <si>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</si>
  <si>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</si>
  <si>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</si>
  <si>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</si>
  <si>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</si>
  <si>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</si>
  <si>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</si>
  <si>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</si>
  <si>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</si>
  <si>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</si>
  <si>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</si>
  <si>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</si>
  <si>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</si>
  <si>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</si>
  <si>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</si>
  <si>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</si>
  <si>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</si>
  <si>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</si>
  <si>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</si>
  <si>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</si>
  <si>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</si>
  <si>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</si>
  <si>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</si>
  <si>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</si>
  <si>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</si>
  <si>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</si>
  <si>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</si>
  <si>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</si>
  <si>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</si>
  <si>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</si>
  <si>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</si>
  <si>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</si>
  <si>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</si>
  <si>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</si>
  <si>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</si>
  <si>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</si>
  <si>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</si>
  <si>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</si>
  <si>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</si>
  <si>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</si>
  <si>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</si>
  <si>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</si>
  <si>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</si>
  <si>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</si>
  <si>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</si>
  <si>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</si>
  <si>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</si>
  <si>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</si>
  <si>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</si>
  <si>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</si>
  <si>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</si>
  <si>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</si>
  <si>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</si>
  <si>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</si>
  <si>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</si>
  <si>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</si>
  <si>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</si>
  <si>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</si>
  <si>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</si>
  <si>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</si>
  <si>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</si>
  <si>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</si>
  <si>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</si>
  <si>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</si>
  <si>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</si>
  <si>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</si>
  <si>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</si>
  <si>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</si>
  <si>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</si>
  <si>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</si>
  <si>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</si>
  <si>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</si>
  <si>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</si>
  <si>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</si>
  <si>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</si>
  <si>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</si>
  <si>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</si>
  <si>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</si>
  <si>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</si>
  <si>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</si>
  <si>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</si>
  <si>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</si>
  <si>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</si>
  <si>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</si>
  <si>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</si>
  <si>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</si>
  <si>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</si>
  <si>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</si>
  <si>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</si>
  <si>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</si>
  <si>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</si>
  <si>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</si>
  <si>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</si>
  <si>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</si>
  <si>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</si>
  <si>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</si>
  <si>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</si>
  <si>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</si>
  <si>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</si>
  <si>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</si>
  <si>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</si>
  <si>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</si>
  <si>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</si>
  <si>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</si>
  <si>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</si>
  <si>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</si>
  <si>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</si>
  <si>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</si>
  <si>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</si>
  <si>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</si>
  <si>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</si>
  <si>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</si>
  <si>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</si>
  <si>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</si>
  <si>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</si>
  <si>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</si>
  <si>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</si>
  <si>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</si>
  <si>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</si>
  <si>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</si>
  <si>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</si>
  <si>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</si>
  <si>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</si>
  <si>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</si>
  <si>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</si>
  <si>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</si>
  <si>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</si>
  <si>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</si>
  <si>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</si>
  <si>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</si>
  <si>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</si>
  <si>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</si>
  <si>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</si>
  <si>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</si>
  <si>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</si>
  <si>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</si>
  <si>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</si>
  <si>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</si>
  <si>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</si>
  <si>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</si>
  <si>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</si>
  <si>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</si>
  <si>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</si>
  <si>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</si>
  <si>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</si>
  <si>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</si>
  <si>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</si>
  <si>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</si>
  <si>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</si>
  <si>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</si>
  <si>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</si>
  <si>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</si>
  <si>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</si>
  <si>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</si>
  <si>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</si>
  <si>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</si>
  <si>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</si>
  <si>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</si>
  <si>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</si>
  <si>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</si>
  <si>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</si>
  <si>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</si>
  <si>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</si>
  <si>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</si>
  <si>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</si>
  <si>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</si>
  <si>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</si>
  <si>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</si>
  <si>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</si>
  <si>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</si>
  <si>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</si>
  <si>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</si>
  <si>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</si>
  <si>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</si>
  <si>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</si>
  <si>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</si>
  <si>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</si>
  <si>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</si>
  <si>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</si>
  <si>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</si>
  <si>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</si>
  <si>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</si>
  <si>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</si>
  <si>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</si>
  <si>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</si>
  <si>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</si>
  <si>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</si>
  <si>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</si>
  <si>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</si>
  <si>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</si>
  <si>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</si>
  <si>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</si>
  <si>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</si>
  <si>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</si>
  <si>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</si>
  <si>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</si>
  <si>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</si>
  <si>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</si>
  <si>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</si>
  <si>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</si>
  <si>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</si>
  <si>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</si>
  <si>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</si>
  <si>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</si>
  <si>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</si>
  <si>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</si>
  <si>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</si>
  <si>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</si>
  <si>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</si>
  <si>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</si>
  <si>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</si>
  <si>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</si>
  <si>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</si>
  <si>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</si>
  <si>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</si>
  <si>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</si>
  <si>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</si>
  <si>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</si>
  <si>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</si>
  <si>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</si>
  <si>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</si>
  <si>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</si>
  <si>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</si>
  <si>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</si>
  <si>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</si>
  <si>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</si>
  <si>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</si>
  <si>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</si>
  <si>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</si>
  <si>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</si>
  <si>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</si>
  <si>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</si>
  <si>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</si>
  <si>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</si>
  <si>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</si>
  <si>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</si>
  <si>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</si>
  <si>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</si>
  <si>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</si>
  <si>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</si>
  <si>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</si>
  <si>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</si>
  <si>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</si>
  <si>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</si>
  <si>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</si>
  <si>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</si>
  <si>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</si>
  <si>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</si>
  <si>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</si>
  <si>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</si>
  <si>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</si>
  <si>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</si>
  <si>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</si>
  <si>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</si>
  <si>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</si>
  <si>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</si>
  <si>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</si>
  <si>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</si>
  <si>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</si>
  <si>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</si>
  <si>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</si>
  <si>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</si>
  <si>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</si>
  <si>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</si>
  <si>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</si>
  <si>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</si>
  <si>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</si>
  <si>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</si>
  <si>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</si>
  <si>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</si>
  <si>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</si>
  <si>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</si>
  <si>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</si>
  <si>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</si>
  <si>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</si>
  <si>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</si>
  <si>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</si>
  <si>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</si>
  <si>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</si>
  <si>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</si>
  <si>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</si>
  <si>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</si>
  <si>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</si>
  <si>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</si>
  <si>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</si>
  <si>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</si>
  <si>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</si>
  <si>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</si>
  <si>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</si>
  <si>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</si>
  <si>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</si>
  <si>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</si>
  <si>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</si>
  <si>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</si>
  <si>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</si>
  <si>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</si>
  <si>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</si>
  <si>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</si>
  <si>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</si>
  <si>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</si>
  <si>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</si>
  <si>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</si>
  <si>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</si>
  <si>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</si>
  <si>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</si>
  <si>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</si>
  <si>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</si>
  <si>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</si>
  <si>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</si>
  <si>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</si>
  <si>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</si>
  <si>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</si>
  <si>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</si>
  <si>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</si>
  <si>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</si>
  <si>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</si>
  <si>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</si>
  <si>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</si>
  <si>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</si>
  <si>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</si>
  <si>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</si>
  <si>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</si>
  <si>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</si>
  <si>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</si>
  <si>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</si>
  <si>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</si>
  <si>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</si>
  <si>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</si>
  <si>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</si>
  <si>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</si>
  <si>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</si>
  <si>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</si>
  <si>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</si>
  <si>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</si>
  <si>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</si>
  <si>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</si>
  <si>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</si>
  <si>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</si>
  <si>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</si>
  <si>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</si>
  <si>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</si>
  <si>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</si>
  <si>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</si>
  <si>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</si>
  <si>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</si>
  <si>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</si>
  <si>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</si>
  <si>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</si>
  <si>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</si>
  <si>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</si>
  <si>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</si>
  <si>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</si>
  <si>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</si>
  <si>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</si>
  <si>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</si>
  <si>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</si>
  <si>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</si>
  <si>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</si>
  <si>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</si>
  <si>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</si>
  <si>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</si>
  <si>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</si>
  <si>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</si>
  <si>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</si>
  <si>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</si>
  <si>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</si>
  <si>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</si>
  <si>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</si>
  <si>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</si>
  <si>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</si>
  <si>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</si>
  <si>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</si>
  <si>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</si>
  <si>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</si>
  <si>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</si>
  <si>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</si>
  <si>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</si>
  <si>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</si>
  <si>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</si>
  <si>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</si>
  <si>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</si>
  <si>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</si>
  <si>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</si>
  <si>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</si>
  <si>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</si>
  <si>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</si>
  <si>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</si>
  <si>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</si>
  <si>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</si>
  <si>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</si>
  <si>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</si>
  <si>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</si>
  <si>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</si>
  <si>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</si>
  <si>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</si>
  <si>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</si>
  <si>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</si>
  <si>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</si>
  <si>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</si>
  <si>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</si>
  <si>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</si>
  <si>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</si>
  <si>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</si>
  <si>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</si>
  <si>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</si>
  <si>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</si>
  <si>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</si>
  <si>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</si>
  <si>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</si>
  <si>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</si>
  <si>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</si>
  <si>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</si>
  <si>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</si>
  <si>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</si>
  <si>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</si>
  <si>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</si>
  <si>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</si>
  <si>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</si>
  <si>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</si>
  <si>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</si>
  <si>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</si>
  <si>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</si>
  <si>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</si>
  <si>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</si>
  <si>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</si>
  <si>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</si>
  <si>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</si>
  <si>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</si>
  <si>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</si>
  <si>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</si>
  <si>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</si>
  <si>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</si>
  <si>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</si>
  <si>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</si>
  <si>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</si>
  <si>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</si>
  <si>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</si>
  <si>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</si>
  <si>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</si>
  <si>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</si>
  <si>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</si>
  <si>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</si>
  <si>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</si>
  <si>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</si>
  <si>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</si>
  <si>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</si>
  <si>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</si>
  <si>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</si>
  <si>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</si>
  <si>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</si>
  <si>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</si>
  <si>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</si>
  <si>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</si>
  <si>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</si>
  <si>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</si>
  <si>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</si>
  <si>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</si>
  <si>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</si>
  <si>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</si>
  <si>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</si>
  <si>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</si>
  <si>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</si>
  <si>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</si>
  <si>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</si>
  <si>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</si>
  <si>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</si>
  <si>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</si>
  <si>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</si>
  <si>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</si>
  <si>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</si>
  <si>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</si>
  <si>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</si>
  <si>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</si>
  <si>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</si>
  <si>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</si>
  <si>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</si>
  <si>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</si>
  <si>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</si>
  <si>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</si>
  <si>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</si>
  <si>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</si>
  <si>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</si>
  <si>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</si>
  <si>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</si>
  <si>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</si>
  <si>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</si>
  <si>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</si>
  <si>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</si>
  <si>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</si>
  <si>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</si>
  <si>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</si>
  <si>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</si>
  <si>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</si>
  <si>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</si>
  <si>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</si>
  <si>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</si>
  <si>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</si>
  <si>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</si>
  <si>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</si>
  <si>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</si>
  <si>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</si>
  <si>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</si>
  <si>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</si>
  <si>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</si>
  <si>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</si>
  <si>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</si>
  <si>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</si>
  <si>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</si>
  <si>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</si>
  <si>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</si>
  <si>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</si>
  <si>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</si>
  <si>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</si>
  <si>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</si>
  <si>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</si>
  <si>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</si>
  <si>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</si>
  <si>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</si>
  <si>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</si>
  <si>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</si>
  <si>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</si>
  <si>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</si>
  <si>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</si>
  <si>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</si>
  <si>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</si>
  <si>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</si>
  <si>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</si>
  <si>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</si>
  <si>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</si>
  <si>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</si>
  <si>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</si>
  <si>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</si>
  <si>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</si>
  <si>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</si>
  <si>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</si>
  <si>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</si>
  <si>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</si>
  <si>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</si>
  <si>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</si>
  <si>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</si>
  <si>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</si>
  <si>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</si>
  <si>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</si>
  <si>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</si>
  <si>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</si>
  <si>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</si>
  <si>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</si>
  <si>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</si>
  <si>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</si>
  <si>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</si>
  <si>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</si>
  <si>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</si>
  <si>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</si>
  <si>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</si>
  <si>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</si>
  <si>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</si>
  <si>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</si>
  <si>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</si>
  <si>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</si>
  <si>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</si>
  <si>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</si>
  <si>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</si>
  <si>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</si>
  <si>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</si>
  <si>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</si>
  <si>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</si>
  <si>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</si>
  <si>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</si>
  <si>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</si>
  <si>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</si>
  <si>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</si>
  <si>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</si>
  <si>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</si>
  <si>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</si>
  <si>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</si>
  <si>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</si>
  <si>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</si>
  <si>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</si>
  <si>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</si>
  <si>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</si>
  <si>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</si>
  <si>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</si>
  <si>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</si>
  <si>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</si>
  <si>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</si>
  <si>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</si>
  <si>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</si>
  <si>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</si>
  <si>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</si>
  <si>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</si>
  <si>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</si>
  <si>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</si>
  <si>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</si>
  <si>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</si>
  <si>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</si>
  <si>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</si>
  <si>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</si>
  <si>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</si>
  <si>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</si>
  <si>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</si>
  <si>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</si>
  <si>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</si>
  <si>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</si>
  <si>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</si>
  <si>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</si>
  <si>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</si>
  <si>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</si>
  <si>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</si>
  <si>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</si>
  <si>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</si>
  <si>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</si>
  <si>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</si>
  <si>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</si>
  <si>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</si>
  <si>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</si>
  <si>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</si>
  <si>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</si>
  <si>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</si>
  <si>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</si>
  <si>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</si>
  <si>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</si>
  <si>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</si>
  <si>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</si>
  <si>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</si>
  <si>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</si>
  <si>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</si>
  <si>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</si>
  <si>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</si>
  <si>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</si>
  <si>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</si>
  <si>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</si>
  <si>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</si>
  <si>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</si>
  <si>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</si>
  <si>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</si>
  <si>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</si>
  <si>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</si>
  <si>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</si>
  <si>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</si>
  <si>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</si>
  <si>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</si>
  <si>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</si>
  <si>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</si>
  <si>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</si>
  <si>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</si>
  <si>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</si>
  <si>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</si>
  <si>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</si>
  <si>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</si>
  <si>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</si>
  <si>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</si>
  <si>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</si>
  <si>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</si>
  <si>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</si>
  <si>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</si>
  <si>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</si>
  <si>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</si>
  <si>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</si>
  <si>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</si>
  <si>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</si>
  <si>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</si>
  <si>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</si>
  <si>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</si>
  <si>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</si>
  <si>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</si>
  <si>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</si>
  <si>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</si>
  <si>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</si>
  <si>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</si>
  <si>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</si>
  <si>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</si>
  <si>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</si>
  <si>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</si>
  <si>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</si>
  <si>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</si>
  <si>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</si>
  <si>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</si>
  <si>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</si>
  <si>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</si>
  <si>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</si>
  <si>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</si>
  <si>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</si>
  <si>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</si>
  <si>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</si>
  <si>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</si>
  <si>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</si>
  <si>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</si>
  <si>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</si>
  <si>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</si>
  <si>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</si>
  <si>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</si>
  <si>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</si>
  <si>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</si>
  <si>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</si>
  <si>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</si>
  <si>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</si>
  <si>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</si>
  <si>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</si>
  <si>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</si>
  <si>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</si>
  <si>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</si>
  <si>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</si>
  <si>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</si>
  <si>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</si>
  <si>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</si>
  <si>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</si>
  <si>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</si>
  <si>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</si>
  <si>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</si>
  <si>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</si>
  <si>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</si>
  <si>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</si>
  <si>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</si>
  <si>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</si>
  <si>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</si>
  <si>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</si>
  <si>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</si>
  <si>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</si>
  <si>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</si>
  <si>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</si>
  <si>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</si>
  <si>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</si>
  <si>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</si>
  <si>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</si>
  <si>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</si>
  <si>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</si>
  <si>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</si>
  <si>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</si>
  <si>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</si>
  <si>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</si>
  <si>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</si>
  <si>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</si>
  <si>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</si>
  <si>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</si>
  <si>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</si>
  <si>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</si>
  <si>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</si>
  <si>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</si>
  <si>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</si>
  <si>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</si>
  <si>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</si>
  <si>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</si>
  <si>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</si>
  <si>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</si>
  <si>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</si>
  <si>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</si>
  <si>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</si>
  <si>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</si>
  <si>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</si>
  <si>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</si>
  <si>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</si>
  <si>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</si>
  <si>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</si>
  <si>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</si>
  <si>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</si>
  <si>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</si>
  <si>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</si>
  <si>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</si>
  <si>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</si>
  <si>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</si>
  <si>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</si>
  <si>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</si>
  <si>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</si>
  <si>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</si>
  <si>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</si>
  <si>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</si>
  <si>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</si>
  <si>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</si>
  <si>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</si>
  <si>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</si>
  <si>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</si>
  <si>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</si>
  <si>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</si>
  <si>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</si>
  <si>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</si>
  <si>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</si>
  <si>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</si>
  <si>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</si>
  <si>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</si>
  <si>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</si>
  <si>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</si>
  <si>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</si>
  <si>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</si>
  <si>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</si>
  <si>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</si>
  <si>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</si>
  <si>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</si>
  <si>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</si>
  <si>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</si>
  <si>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</si>
  <si>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</si>
  <si>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</si>
  <si>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</si>
  <si>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</si>
  <si>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</si>
  <si>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</si>
  <si>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</si>
  <si>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</si>
  <si>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</si>
  <si>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</si>
  <si>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</si>
  <si>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</si>
  <si>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</si>
  <si>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</si>
  <si>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</si>
  <si>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</si>
  <si>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</si>
  <si>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</si>
  <si>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</si>
  <si>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</si>
  <si>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</si>
  <si>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</si>
  <si>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</si>
  <si>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</si>
  <si>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</si>
  <si>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</si>
  <si>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</si>
  <si>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</si>
  <si>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</si>
  <si>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</si>
  <si>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</si>
  <si>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</si>
  <si>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</si>
  <si>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</si>
  <si>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</si>
  <si>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</si>
  <si>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</si>
  <si>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</si>
  <si>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</si>
  <si>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</si>
  <si>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</si>
  <si>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</si>
  <si>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</si>
  <si>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</si>
  <si>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</si>
  <si>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</si>
  <si>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</si>
  <si>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</si>
  <si>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</si>
  <si>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</si>
  <si>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</si>
  <si>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</si>
  <si>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</si>
  <si>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</si>
  <si>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</si>
  <si>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</si>
  <si>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</si>
  <si>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</si>
  <si>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</si>
  <si>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</si>
  <si>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</si>
  <si>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</si>
  <si>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</si>
  <si>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</si>
  <si>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</si>
  <si>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</si>
  <si>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</si>
  <si>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</si>
  <si>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</si>
  <si>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</si>
  <si>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</si>
  <si>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</si>
  <si>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</si>
  <si>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</si>
  <si>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</si>
  <si>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</si>
  <si>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</si>
  <si>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</si>
  <si>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</si>
  <si>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</si>
  <si>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</si>
  <si>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</si>
  <si>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</si>
  <si>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</si>
  <si>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</si>
  <si>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</si>
  <si>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</si>
  <si>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</si>
  <si>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</si>
  <si>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</si>
  <si>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</si>
  <si>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</si>
  <si>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</si>
  <si>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</si>
  <si>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</si>
  <si>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</si>
  <si>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</si>
  <si>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</si>
  <si>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</si>
  <si>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</si>
  <si>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</si>
  <si>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</si>
  <si>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</si>
  <si>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</si>
  <si>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</si>
  <si>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</si>
  <si>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</si>
  <si>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</si>
  <si>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</si>
  <si>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</si>
  <si>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</si>
  <si>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</si>
  <si>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</si>
  <si>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</si>
  <si>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</si>
  <si>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</si>
  <si>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</si>
  <si>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</si>
  <si>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</si>
  <si>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</si>
  <si>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</si>
  <si>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</si>
  <si>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</si>
  <si>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</si>
  <si>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</si>
  <si>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</si>
  <si>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</si>
  <si>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</si>
  <si>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</si>
  <si>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</si>
  <si>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</si>
  <si>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</si>
  <si>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</si>
  <si>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</si>
  <si>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</si>
  <si>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</si>
  <si>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</si>
  <si>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</si>
  <si>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</si>
  <si>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</si>
  <si>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</si>
  <si>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</si>
  <si>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</si>
  <si>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</si>
  <si>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</si>
  <si>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</si>
  <si>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</si>
  <si>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</si>
  <si>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</si>
  <si>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</si>
  <si>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</si>
  <si>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</si>
  <si>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</si>
  <si>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</si>
  <si>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</si>
  <si>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</si>
  <si>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</si>
  <si>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</si>
  <si>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</si>
  <si>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</si>
  <si>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</si>
  <si>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</si>
  <si>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</si>
  <si>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</si>
  <si>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</si>
  <si>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</si>
  <si>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</si>
  <si>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</si>
  <si>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</si>
  <si>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</si>
  <si>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</si>
  <si>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</si>
  <si>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</si>
  <si>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</si>
  <si>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</si>
  <si>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</si>
  <si>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</si>
  <si>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</si>
  <si>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</si>
  <si>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</si>
  <si>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</si>
  <si>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</si>
  <si>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</si>
  <si>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</si>
  <si>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</si>
  <si>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</si>
  <si>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</si>
  <si>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</si>
  <si>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</si>
  <si>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</si>
  <si>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</si>
  <si>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</si>
  <si>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</si>
  <si>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</si>
  <si>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</si>
  <si>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</si>
  <si>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</si>
  <si>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</si>
  <si>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</si>
  <si>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</si>
  <si>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</si>
  <si>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</si>
  <si>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</si>
  <si>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</si>
  <si>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</si>
  <si>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</si>
  <si>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</si>
  <si>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</si>
  <si>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</si>
  <si>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</si>
  <si>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</si>
  <si>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</si>
  <si>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</si>
  <si>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</si>
  <si>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</si>
  <si>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</si>
  <si>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</si>
  <si>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</si>
  <si>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</si>
  <si>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</si>
  <si>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</si>
  <si>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</si>
  <si>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</si>
  <si>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</si>
  <si>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</si>
  <si>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</si>
  <si>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</si>
  <si>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</si>
  <si>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</si>
  <si>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</si>
  <si>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</si>
  <si>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</si>
  <si>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</si>
  <si>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</si>
  <si>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</si>
  <si>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</si>
  <si>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</si>
  <si>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</si>
  <si>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</si>
  <si>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</si>
  <si>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</si>
  <si>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</si>
  <si>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</si>
  <si>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</si>
  <si>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</si>
  <si>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</si>
  <si>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</si>
  <si>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</si>
  <si>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</si>
  <si>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</si>
  <si>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</si>
  <si>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</si>
  <si>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</si>
  <si>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</si>
  <si>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</si>
  <si>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</si>
  <si>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</si>
  <si>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</si>
  <si>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</si>
  <si>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</si>
  <si>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</si>
  <si>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</si>
  <si>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</si>
  <si>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</si>
  <si>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</si>
  <si>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</si>
  <si>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</si>
  <si>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</si>
  <si>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</si>
  <si>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</si>
  <si>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</si>
  <si>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</si>
  <si>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</si>
  <si>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</si>
  <si>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</si>
  <si>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</si>
  <si>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</si>
  <si>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</si>
  <si>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</si>
  <si>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</si>
  <si>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</si>
  <si>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</si>
  <si>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</si>
  <si>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</si>
  <si>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</si>
  <si>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</si>
  <si>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</si>
  <si>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</si>
  <si>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</si>
  <si>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</si>
  <si>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</si>
  <si>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</si>
  <si>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</si>
  <si>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</si>
  <si>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</si>
  <si>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</si>
  <si>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</si>
  <si>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</si>
  <si>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</si>
  <si>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</si>
  <si>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</si>
  <si>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</si>
  <si>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</si>
  <si>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</si>
  <si>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</si>
  <si>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</si>
  <si>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</si>
  <si>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</si>
  <si>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</si>
  <si>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</si>
  <si>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</si>
  <si>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</si>
  <si>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</si>
  <si>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</si>
  <si>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</si>
  <si>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</si>
  <si>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</si>
  <si>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</si>
  <si>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</si>
  <si>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</si>
  <si>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</si>
  <si>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</si>
  <si>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</si>
  <si>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</si>
  <si>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</si>
  <si>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</si>
  <si>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</si>
  <si>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</si>
  <si>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</si>
  <si>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</si>
  <si>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</si>
  <si>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</si>
  <si>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</si>
  <si>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</si>
  <si>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</si>
  <si>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</si>
  <si>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</si>
  <si>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</si>
  <si>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</si>
  <si>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</si>
  <si>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</si>
  <si>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</si>
  <si>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</si>
  <si>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</si>
  <si>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</si>
  <si>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</si>
  <si>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</si>
  <si>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</si>
  <si>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</si>
  <si>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</si>
  <si>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</si>
  <si>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</si>
  <si>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</si>
  <si>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</si>
  <si>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</si>
  <si>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</si>
  <si>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</si>
  <si>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</si>
  <si>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</si>
  <si>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</si>
  <si>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</si>
  <si>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</si>
  <si>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</si>
  <si>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</si>
  <si>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</si>
  <si>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</si>
  <si>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</si>
  <si>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</si>
  <si>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</si>
  <si>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</si>
  <si>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</si>
  <si>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</si>
  <si>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</si>
  <si>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</si>
  <si>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</si>
  <si>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</si>
  <si>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</si>
  <si>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</si>
  <si>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</si>
  <si>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</si>
  <si>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</si>
  <si>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</si>
  <si>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</si>
  <si>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</si>
  <si>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</si>
  <si>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</si>
  <si>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</si>
  <si>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</si>
  <si>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</si>
  <si>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</si>
  <si>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</si>
  <si>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</si>
  <si>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</si>
  <si>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</si>
  <si>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</si>
  <si>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</si>
  <si>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</si>
  <si>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</si>
  <si>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</si>
  <si>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</si>
  <si>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</si>
  <si>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</si>
  <si>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</si>
  <si>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</si>
  <si>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</si>
  <si>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</si>
  <si>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</si>
  <si>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</si>
  <si>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</si>
  <si>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</si>
  <si>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</si>
  <si>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</si>
  <si>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</si>
  <si>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</si>
  <si>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</si>
  <si>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</si>
  <si>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</si>
  <si>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</si>
  <si>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</si>
  <si>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</si>
  <si>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</si>
  <si>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</si>
  <si>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</si>
  <si>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</si>
  <si>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</si>
  <si>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</si>
  <si>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</si>
  <si>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</si>
  <si>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</si>
  <si>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</si>
  <si>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</si>
  <si>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</si>
  <si>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</si>
  <si>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</si>
  <si>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</si>
  <si>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</si>
  <si>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</si>
  <si>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</si>
  <si>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</si>
  <si>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</si>
  <si>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</si>
  <si>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</si>
  <si>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</si>
  <si>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</si>
  <si>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</si>
  <si>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</si>
  <si>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</si>
  <si>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</si>
  <si>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</si>
  <si>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</si>
  <si>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</si>
  <si>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</si>
  <si>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</si>
  <si>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</si>
  <si>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</si>
  <si>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</si>
  <si>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</si>
  <si>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</si>
  <si>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</si>
  <si>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</si>
  <si>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</si>
  <si>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</si>
  <si>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</si>
  <si>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</si>
  <si>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</si>
  <si>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</si>
  <si>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</si>
  <si>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</si>
  <si>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</si>
  <si>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</si>
  <si>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</si>
  <si>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</si>
  <si>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</si>
  <si>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</si>
  <si>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</si>
  <si>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</si>
  <si>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</si>
  <si>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</si>
  <si>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</si>
  <si>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</si>
  <si>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</si>
  <si>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</si>
  <si>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</si>
  <si>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</si>
  <si>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</si>
  <si>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</si>
  <si>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</si>
  <si>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</si>
  <si>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</si>
  <si>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</si>
  <si>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</si>
  <si>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</si>
  <si>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</si>
  <si>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</si>
  <si>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</si>
  <si>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</si>
  <si>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</si>
  <si>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</si>
  <si>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</si>
  <si>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</si>
  <si>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</si>
  <si>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</si>
  <si>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</si>
  <si>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</si>
  <si>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</si>
  <si>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</si>
  <si>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</si>
  <si>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</si>
  <si>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</si>
  <si>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</si>
  <si>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</si>
  <si>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</si>
  <si>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</si>
  <si>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</si>
  <si>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</si>
  <si>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</si>
  <si>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</si>
  <si>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</si>
  <si>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</si>
  <si>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</si>
  <si>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</si>
  <si>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</si>
  <si>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</si>
  <si>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</si>
  <si>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</si>
  <si>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</si>
  <si>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</si>
  <si>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</si>
  <si>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</si>
  <si>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</si>
  <si>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</si>
  <si>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</si>
  <si>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</si>
  <si>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</si>
  <si>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</si>
  <si>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</si>
  <si>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</si>
  <si>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</si>
  <si>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</si>
  <si>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</si>
  <si>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</si>
  <si>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</si>
  <si>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</si>
  <si>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</si>
  <si>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</si>
  <si>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</si>
  <si>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</si>
  <si>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</si>
  <si>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</si>
  <si>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</si>
  <si>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</si>
  <si>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</si>
  <si>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</si>
  <si>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</si>
  <si>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</si>
  <si>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</si>
  <si>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</si>
  <si>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</si>
  <si>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</si>
  <si>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</si>
  <si>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</si>
  <si>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</si>
  <si>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</si>
  <si>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</si>
  <si>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</si>
  <si>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</si>
  <si>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</si>
  <si>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</si>
  <si>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</si>
  <si>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</si>
  <si>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</si>
  <si>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</si>
  <si>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</si>
  <si>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</si>
  <si>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</si>
  <si>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</si>
  <si>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</si>
  <si>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</si>
  <si>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</si>
  <si>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</si>
  <si>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</si>
  <si>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</si>
  <si>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</si>
  <si>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</si>
  <si>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</si>
  <si>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</si>
  <si>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</si>
  <si>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</si>
  <si>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</si>
  <si>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</si>
  <si>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</si>
  <si>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</si>
  <si>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</si>
  <si>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</si>
  <si>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</si>
  <si>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</si>
  <si>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</si>
  <si>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</si>
  <si>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</si>
  <si>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</si>
  <si>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</si>
  <si>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</si>
  <si>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</si>
  <si>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</si>
  <si>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</si>
  <si>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</si>
  <si>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</si>
  <si>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</si>
  <si>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</si>
  <si>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</si>
  <si>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</si>
  <si>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</si>
  <si>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</si>
  <si>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</si>
  <si>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</si>
  <si>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</si>
  <si>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</si>
  <si>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</si>
  <si>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</si>
  <si>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</si>
  <si>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</si>
  <si>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</si>
  <si>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</si>
  <si>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</si>
  <si>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</si>
  <si>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</si>
  <si>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</si>
  <si>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</si>
  <si>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</si>
  <si>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</si>
  <si>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</si>
  <si>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</si>
  <si>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</si>
  <si>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</si>
  <si>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</si>
  <si>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</si>
  <si>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</si>
  <si>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</si>
  <si>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</si>
  <si>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</si>
  <si>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</si>
  <si>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</si>
  <si>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</si>
  <si>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</si>
  <si>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</si>
  <si>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</si>
  <si>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</si>
  <si>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</si>
  <si>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</si>
  <si>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</si>
  <si>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</si>
  <si>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</si>
  <si>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</si>
  <si>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</si>
  <si>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</si>
  <si>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</si>
  <si>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</si>
  <si>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</si>
  <si>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</si>
  <si>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</si>
  <si>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</si>
  <si>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</si>
  <si>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</si>
  <si>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</si>
  <si>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</si>
  <si>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</si>
  <si>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</si>
  <si>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</si>
  <si>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</si>
  <si>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</si>
  <si>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</si>
  <si>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</si>
  <si>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</si>
  <si>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</si>
  <si>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</si>
  <si>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</si>
  <si>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</si>
  <si>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</si>
  <si>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</si>
  <si>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</si>
  <si>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</si>
  <si>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</si>
  <si>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</si>
  <si>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</si>
  <si>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</si>
  <si>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</si>
  <si>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</si>
  <si>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</si>
  <si>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</si>
  <si>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</si>
  <si>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</si>
  <si>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</si>
  <si>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</si>
  <si>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</si>
  <si>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</si>
  <si>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</si>
  <si>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</si>
  <si>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</si>
  <si>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</si>
  <si>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</si>
  <si>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</si>
  <si>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</si>
  <si>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</si>
  <si>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</si>
  <si>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</si>
  <si>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</si>
  <si>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</si>
  <si>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</si>
  <si>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</si>
  <si>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</si>
  <si>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</si>
  <si>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</si>
  <si>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</si>
  <si>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</si>
  <si>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</si>
  <si>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</si>
  <si>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</si>
  <si>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</si>
  <si>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</si>
  <si>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</si>
  <si>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</si>
  <si>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</si>
  <si>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</si>
  <si>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</si>
  <si>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</si>
  <si>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</si>
  <si>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</si>
  <si>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</si>
  <si>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</si>
  <si>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</si>
  <si>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</si>
  <si>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</si>
  <si>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</si>
  <si>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</si>
  <si>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</si>
  <si>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</si>
  <si>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</si>
  <si>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</si>
  <si>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</si>
  <si>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</si>
  <si>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</si>
  <si>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</si>
  <si>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</si>
  <si>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</si>
  <si>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</si>
  <si>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</si>
  <si>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</si>
  <si>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</si>
  <si>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</si>
  <si>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</si>
  <si>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</si>
  <si>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</si>
  <si>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</si>
  <si>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</si>
  <si>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</si>
  <si>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</si>
  <si>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</si>
  <si>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</si>
  <si>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</si>
  <si>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</si>
  <si>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</si>
  <si>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</si>
  <si>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</si>
  <si>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</si>
  <si>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</si>
  <si>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</si>
  <si>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</si>
  <si>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</si>
  <si>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</si>
  <si>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</si>
  <si>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</si>
  <si>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</si>
  <si>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</si>
  <si>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</si>
  <si>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</si>
  <si>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</si>
  <si>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</si>
  <si>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</si>
  <si>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</si>
  <si>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</si>
  <si>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</si>
  <si>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</si>
  <si>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</si>
  <si>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</si>
  <si>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</si>
  <si>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</si>
  <si>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</si>
  <si>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</si>
  <si>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</si>
  <si>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</si>
  <si>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</si>
  <si>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</si>
  <si>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</si>
  <si>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</si>
  <si>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</si>
  <si>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</si>
  <si>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</si>
  <si>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</si>
  <si>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</si>
  <si>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</si>
  <si>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</si>
  <si>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</si>
  <si>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</si>
  <si>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</si>
  <si>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</si>
  <si>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</si>
  <si>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</si>
  <si>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</si>
  <si>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</si>
  <si>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</si>
  <si>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</si>
  <si>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</si>
  <si>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</si>
  <si>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</si>
  <si>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</si>
  <si>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</si>
  <si>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</si>
  <si>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</si>
  <si>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</si>
  <si>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</si>
  <si>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</si>
  <si>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</si>
  <si>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</si>
  <si>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</si>
  <si>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</si>
  <si>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</si>
  <si>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</si>
  <si>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</si>
  <si>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</si>
  <si>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</si>
  <si>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</si>
  <si>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</si>
  <si>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</si>
  <si>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</si>
  <si>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</si>
  <si>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</si>
  <si>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</si>
  <si>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</si>
  <si>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</si>
  <si>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</si>
  <si>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</si>
  <si>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</si>
  <si>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</si>
  <si>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</si>
  <si>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</si>
  <si>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</si>
  <si>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</si>
  <si>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</si>
  <si>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</si>
  <si>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</si>
  <si>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</si>
  <si>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</si>
  <si>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</si>
  <si>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</si>
  <si>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</si>
  <si>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</si>
  <si>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</si>
  <si>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</si>
  <si>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</si>
  <si>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</si>
  <si>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</si>
  <si>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</si>
  <si>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</si>
  <si>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</si>
  <si>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</si>
  <si>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</si>
  <si>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</si>
  <si>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</si>
  <si>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</si>
  <si>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</si>
  <si>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</si>
  <si>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</si>
  <si>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</si>
  <si>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</si>
  <si>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</si>
  <si>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</si>
  <si>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</si>
  <si>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</si>
  <si>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</si>
  <si>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</si>
  <si>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</si>
  <si>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</si>
  <si>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</si>
  <si>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</si>
  <si>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</si>
  <si>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</si>
  <si>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</si>
  <si>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</si>
  <si>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</si>
  <si>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</si>
  <si>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</si>
  <si>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</si>
  <si>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</si>
  <si>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</si>
  <si>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</si>
  <si>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</si>
  <si>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</si>
  <si>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</si>
  <si>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</si>
  <si>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</si>
  <si>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</si>
  <si>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</si>
  <si>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</si>
  <si>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</si>
  <si>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</si>
  <si>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</si>
  <si>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</si>
  <si>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</si>
  <si>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</si>
  <si>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</si>
  <si>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</si>
  <si>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</si>
  <si>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</si>
  <si>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</si>
  <si>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</si>
  <si>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</si>
  <si>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</si>
  <si>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</si>
  <si>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</si>
  <si>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</si>
  <si>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</si>
  <si>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</si>
  <si>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</si>
  <si>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</si>
  <si>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</si>
  <si>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</si>
  <si>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</si>
  <si>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</si>
  <si>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</si>
  <si>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</si>
  <si>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</si>
  <si>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</si>
  <si>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</si>
  <si>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</si>
  <si>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</si>
  <si>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</si>
  <si>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</si>
  <si>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</si>
  <si>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</si>
  <si>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</si>
  <si>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</si>
  <si>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</si>
  <si>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</si>
  <si>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</si>
  <si>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</si>
  <si>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</si>
  <si>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</si>
  <si>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</si>
  <si>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</si>
  <si>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</si>
  <si>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</si>
  <si>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</si>
  <si>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</si>
  <si>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</si>
  <si>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</si>
  <si>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</si>
  <si>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</si>
  <si>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</si>
  <si>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</si>
  <si>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</si>
  <si>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</si>
  <si>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</si>
  <si>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</si>
  <si>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</si>
  <si>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</si>
  <si>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</si>
  <si>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</si>
  <si>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</si>
  <si>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</si>
  <si>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</si>
  <si>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</si>
  <si>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</si>
  <si>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</si>
  <si>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</si>
  <si>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</si>
  <si>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</si>
  <si>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</si>
  <si>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</si>
  <si>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</si>
  <si>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</si>
  <si>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</si>
  <si>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</si>
  <si>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</si>
  <si>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</si>
  <si>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</si>
  <si>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</si>
  <si>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</si>
  <si>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</si>
  <si>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</si>
  <si>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</si>
  <si>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</si>
  <si>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</si>
  <si>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</si>
  <si>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</si>
  <si>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</si>
  <si>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</si>
  <si>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</si>
  <si>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</si>
  <si>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</si>
  <si>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</si>
  <si>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</si>
  <si>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</si>
  <si>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</si>
  <si>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</si>
  <si>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</si>
  <si>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</si>
  <si>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</si>
  <si>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</si>
  <si>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</si>
  <si>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</si>
  <si>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</si>
  <si>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</si>
  <si>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</si>
  <si>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</si>
  <si>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</si>
  <si>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</si>
  <si>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</si>
  <si>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</si>
  <si>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</si>
  <si>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</si>
  <si>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</si>
  <si>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</si>
  <si>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</si>
  <si>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</si>
  <si>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</si>
  <si>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</si>
  <si>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</si>
  <si>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</si>
  <si>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</si>
  <si>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</si>
  <si>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</si>
  <si>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</si>
  <si>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</si>
  <si>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</si>
  <si>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</si>
  <si>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</si>
  <si>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</si>
  <si>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</si>
  <si>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</si>
  <si>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</si>
  <si>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</si>
  <si>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</si>
  <si>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</si>
  <si>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</si>
  <si>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</si>
  <si>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</si>
  <si>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</si>
  <si>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</si>
  <si>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</si>
  <si>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</si>
  <si>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</si>
  <si>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</si>
  <si>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</si>
  <si>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</si>
  <si>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</si>
  <si>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</si>
  <si>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</si>
  <si>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</si>
  <si>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</si>
  <si>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</si>
  <si>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</si>
  <si>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</si>
  <si>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</si>
  <si>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</si>
  <si>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</si>
  <si>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</si>
  <si>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</si>
  <si>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</si>
  <si>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</si>
  <si>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</si>
  <si>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</si>
  <si>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</si>
  <si>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</si>
  <si>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</si>
  <si>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</si>
  <si>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</si>
  <si>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</si>
  <si>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</si>
  <si>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</si>
  <si>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</si>
  <si>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</si>
  <si>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</si>
  <si>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</si>
  <si>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</si>
  <si>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</si>
  <si>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</si>
  <si>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</si>
  <si>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</si>
  <si>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</si>
  <si>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</si>
  <si>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</si>
  <si>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</si>
  <si>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</si>
  <si>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</si>
  <si>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</si>
  <si>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</si>
  <si>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</si>
  <si>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</si>
  <si>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</si>
  <si>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</si>
  <si>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</si>
  <si>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</si>
  <si>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</si>
  <si>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</si>
  <si>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</si>
  <si>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</si>
  <si>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</si>
  <si>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</si>
  <si>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</si>
  <si>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</si>
  <si>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</si>
  <si>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</si>
  <si>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</si>
  <si>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</si>
  <si>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</si>
  <si>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</si>
  <si>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</si>
  <si>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</si>
  <si>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</si>
  <si>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</si>
  <si>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</si>
  <si>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</si>
  <si>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</si>
  <si>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</si>
  <si>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</si>
  <si>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</si>
  <si>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</si>
  <si>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</si>
  <si>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</si>
  <si>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</si>
  <si>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</si>
  <si>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</si>
  <si>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</si>
  <si>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</si>
  <si>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</si>
  <si>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</si>
  <si>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</si>
  <si>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</si>
  <si>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</si>
  <si>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</si>
  <si>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</si>
  <si>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</si>
  <si>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</si>
  <si>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</si>
  <si>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</si>
  <si>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</si>
  <si>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</si>
  <si>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</si>
  <si>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</si>
  <si>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</si>
  <si>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</si>
  <si>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</si>
  <si>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</si>
  <si>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</si>
  <si>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</si>
  <si>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</si>
  <si>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</si>
  <si>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</si>
  <si>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</si>
  <si>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</si>
  <si>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</si>
  <si>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</si>
  <si>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</si>
  <si>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</si>
  <si>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</si>
  <si>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</si>
  <si>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</si>
  <si>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</si>
  <si>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</si>
  <si>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</si>
  <si>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</si>
  <si>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</si>
  <si>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</si>
  <si>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</si>
  <si>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</si>
  <si>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</si>
  <si>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</si>
  <si>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</si>
  <si>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</si>
  <si>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</si>
  <si>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</si>
  <si>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</si>
  <si>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</si>
  <si>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</si>
  <si>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</si>
  <si>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</si>
  <si>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</si>
  <si>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</si>
  <si>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</si>
  <si>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</si>
  <si>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</si>
  <si>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</si>
  <si>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</si>
  <si>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</si>
  <si>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</si>
  <si>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</si>
  <si>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</si>
  <si>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</si>
  <si>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</si>
  <si>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</si>
  <si>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</si>
  <si>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</si>
  <si>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</si>
  <si>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</si>
  <si>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</si>
  <si>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</si>
  <si>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</si>
  <si>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</si>
  <si>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</si>
  <si>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</si>
  <si>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</si>
  <si>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</si>
  <si>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</si>
  <si>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</si>
  <si>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</si>
  <si>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</si>
  <si>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</si>
  <si>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</si>
  <si>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</si>
  <si>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</si>
  <si>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</si>
  <si>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</si>
  <si>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</si>
  <si>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</si>
  <si>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</si>
  <si>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</si>
  <si>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</si>
  <si>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</si>
  <si>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</si>
  <si>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</si>
  <si>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</si>
  <si>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</si>
  <si>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</si>
  <si>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</si>
  <si>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</si>
  <si>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</si>
  <si>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</si>
  <si>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</si>
  <si>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</si>
  <si>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</si>
  <si>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</si>
  <si>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</si>
  <si>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</si>
  <si>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</si>
  <si>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</si>
  <si>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</si>
  <si>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</si>
  <si>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</si>
  <si>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</si>
  <si>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</si>
  <si>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</si>
  <si>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</si>
  <si>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</si>
  <si>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</si>
  <si>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</si>
  <si>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</si>
  <si>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</si>
  <si>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</si>
  <si>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</si>
  <si>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</si>
  <si>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</si>
  <si>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</si>
  <si>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</si>
  <si>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</si>
  <si>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</si>
  <si>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</si>
  <si>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</si>
  <si>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</si>
  <si>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</si>
  <si>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</si>
  <si>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</si>
  <si>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</si>
  <si>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</si>
  <si>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</si>
  <si>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</si>
  <si>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</si>
  <si>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</si>
  <si>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</si>
  <si>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</si>
  <si>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</si>
  <si>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</si>
  <si>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</si>
  <si>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</si>
  <si>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</si>
  <si>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</si>
  <si>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</si>
  <si>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</si>
  <si>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</si>
  <si>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</si>
  <si>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</si>
  <si>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</si>
  <si>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</si>
  <si>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</si>
  <si>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</si>
  <si>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</si>
  <si>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</si>
  <si>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</si>
  <si>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</si>
  <si>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</si>
  <si>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</si>
  <si>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</si>
  <si>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</si>
  <si>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</si>
  <si>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</si>
  <si>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</si>
  <si>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</si>
  <si>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</si>
  <si>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</si>
  <si>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</si>
  <si>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</si>
  <si>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</si>
  <si>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</si>
  <si>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</si>
  <si>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</si>
  <si>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</si>
  <si>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</si>
  <si>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</si>
  <si>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</si>
  <si>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</si>
  <si>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</si>
  <si>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</si>
  <si>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</si>
  <si>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</si>
  <si>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</si>
  <si>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</si>
  <si>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</si>
  <si>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</si>
  <si>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</si>
  <si>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</si>
  <si>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</si>
  <si>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</si>
  <si>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</si>
  <si>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</si>
  <si>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</si>
  <si>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</si>
  <si>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</si>
  <si>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</si>
  <si>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</si>
  <si>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</si>
  <si>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</si>
  <si>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</si>
  <si>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</si>
  <si>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</si>
  <si>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</si>
  <si>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</si>
  <si>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</si>
  <si>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</si>
  <si>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</si>
  <si>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</si>
  <si>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</si>
  <si>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</si>
  <si>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</si>
  <si>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</si>
  <si>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</si>
  <si>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</si>
  <si>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</si>
  <si>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</si>
  <si>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</si>
  <si>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</si>
  <si>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</si>
  <si>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</si>
  <si>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</si>
  <si>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</si>
  <si>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</si>
  <si>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</si>
  <si>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</si>
  <si>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</si>
  <si>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</si>
  <si>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</si>
  <si>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</si>
  <si>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</si>
  <si>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</si>
  <si>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</si>
  <si>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</si>
  <si>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</si>
  <si>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</si>
  <si>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</si>
  <si>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</si>
  <si>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</si>
  <si>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</si>
  <si>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</si>
  <si>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</si>
  <si>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</si>
  <si>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</si>
  <si>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</si>
  <si>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</si>
  <si>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</si>
  <si>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</si>
  <si>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</si>
  <si>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</si>
  <si>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</si>
  <si>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</si>
  <si>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</si>
  <si>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</si>
  <si>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</si>
  <si>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</si>
  <si>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</si>
  <si>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</si>
  <si>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</si>
  <si>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</si>
  <si>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</si>
  <si>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</si>
  <si>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</si>
  <si>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</si>
  <si>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</si>
  <si>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</si>
  <si>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</si>
  <si>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</si>
  <si>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</si>
  <si>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</si>
  <si>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</si>
  <si>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</si>
  <si>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</si>
  <si>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</si>
  <si>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</si>
  <si>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</si>
  <si>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</si>
  <si>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</si>
  <si>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</si>
  <si>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</si>
  <si>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</si>
  <si>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</si>
  <si>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</si>
  <si>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</si>
  <si>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</si>
  <si>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</si>
  <si>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</si>
  <si>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</si>
  <si>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</si>
  <si>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</si>
  <si>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</si>
  <si>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</si>
  <si>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</si>
  <si>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</si>
  <si>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</si>
  <si>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</si>
  <si>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</si>
  <si>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</si>
  <si>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</si>
  <si>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</si>
  <si>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</si>
  <si>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</si>
  <si>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</si>
  <si>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</si>
  <si>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</si>
  <si>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</si>
  <si>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</si>
  <si>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</si>
  <si>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</si>
  <si>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</si>
  <si>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</si>
  <si>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</si>
  <si>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</si>
  <si>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</si>
  <si>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</si>
  <si>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</si>
  <si>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</si>
  <si>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</si>
  <si>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</si>
  <si>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</si>
  <si>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</si>
  <si>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</si>
  <si>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</si>
  <si>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</si>
  <si>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</si>
  <si>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</si>
  <si>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</si>
  <si>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</si>
  <si>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</si>
  <si>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</si>
  <si>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</si>
  <si>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</si>
  <si>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</si>
  <si>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</si>
  <si>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</si>
  <si>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</si>
  <si>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</si>
  <si>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</si>
  <si>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</si>
  <si>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</si>
  <si>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</si>
  <si>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</si>
  <si>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</si>
  <si>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</si>
  <si>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</si>
  <si>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</si>
  <si>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</si>
  <si>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</si>
  <si>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</si>
  <si>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</si>
  <si>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</si>
  <si>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</si>
  <si>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</si>
  <si>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</si>
  <si>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</si>
  <si>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</si>
  <si>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</si>
  <si>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</si>
  <si>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</si>
  <si>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</si>
  <si>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</si>
  <si>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</si>
  <si>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</si>
  <si>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</si>
  <si>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</si>
  <si>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</si>
  <si>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</si>
  <si>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</si>
  <si>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</si>
  <si>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</si>
  <si>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</si>
  <si>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</si>
  <si>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</si>
  <si>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</si>
  <si>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</si>
  <si>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</si>
  <si>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</si>
  <si>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</si>
  <si>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</si>
  <si>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</si>
  <si>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</si>
  <si>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</si>
  <si>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</si>
  <si>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</si>
  <si>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</si>
  <si>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</si>
  <si>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</si>
  <si>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</si>
  <si>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</si>
  <si>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</si>
  <si>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</si>
  <si>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</si>
  <si>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</si>
  <si>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</si>
  <si>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</si>
  <si>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</si>
  <si>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</si>
  <si>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</si>
  <si>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</si>
  <si>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</si>
  <si>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</si>
  <si>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</si>
  <si>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</si>
  <si>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</si>
  <si>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</si>
  <si>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</si>
  <si>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</si>
  <si>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</si>
  <si>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</si>
  <si>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</si>
  <si>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</si>
  <si>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</si>
  <si>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</si>
  <si>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</si>
  <si>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</si>
  <si>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</si>
  <si>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</si>
  <si>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</si>
  <si>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</si>
  <si>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</si>
  <si>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</si>
  <si>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</si>
  <si>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</si>
  <si>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</si>
  <si>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</si>
  <si>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</si>
  <si>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</si>
  <si>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</si>
  <si>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</si>
  <si>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</si>
  <si>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</si>
  <si>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</si>
  <si>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</si>
  <si>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</si>
  <si>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</si>
  <si>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</si>
  <si>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</si>
  <si>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</si>
  <si>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</si>
  <si>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</si>
  <si>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</si>
  <si>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</si>
  <si>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</si>
  <si>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</si>
  <si>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</si>
  <si>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</si>
  <si>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</si>
  <si>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</si>
  <si>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</si>
  <si>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</si>
  <si>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</si>
  <si>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</si>
  <si>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</si>
  <si>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</si>
  <si>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</si>
  <si>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</si>
  <si>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</si>
  <si>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</si>
  <si>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</si>
  <si>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</si>
  <si>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</si>
  <si>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</si>
  <si>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</si>
  <si>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</si>
  <si>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</si>
  <si>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</si>
  <si>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</si>
  <si>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</si>
  <si>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</si>
  <si>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</si>
  <si>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</si>
  <si>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</si>
  <si>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</si>
  <si>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</si>
  <si>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</si>
  <si>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</si>
  <si>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</si>
  <si>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</si>
  <si>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</si>
  <si>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</si>
  <si>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</si>
  <si>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</si>
  <si>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</si>
  <si>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</si>
  <si>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</si>
  <si>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</si>
  <si>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</si>
  <si>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</si>
  <si>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</si>
  <si>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</si>
  <si>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</si>
  <si>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</si>
  <si>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</si>
  <si>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</si>
  <si>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</si>
  <si>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</si>
  <si>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</si>
  <si>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</si>
  <si>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</si>
  <si>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</si>
  <si>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</si>
  <si>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</si>
  <si>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</si>
  <si>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</si>
  <si>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</si>
  <si>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</si>
  <si>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</si>
  <si>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</si>
  <si>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</si>
  <si>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</si>
  <si>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</si>
  <si>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</si>
  <si>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</si>
  <si>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</si>
  <si>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</si>
  <si>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</si>
  <si>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</si>
  <si>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</si>
  <si>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</si>
  <si>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</si>
  <si>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</si>
  <si>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</si>
  <si>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</si>
  <si>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</si>
  <si>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</si>
  <si>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</si>
  <si>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</si>
  <si>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</si>
  <si>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</si>
  <si>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</si>
  <si>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</si>
  <si>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</si>
  <si>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</si>
  <si>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</si>
  <si>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</si>
  <si>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</si>
  <si>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</si>
  <si>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</si>
  <si>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</si>
  <si>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</si>
  <si>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</si>
  <si>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</si>
  <si>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</si>
  <si>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</si>
  <si>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</si>
  <si>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</si>
  <si>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</si>
  <si>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</si>
  <si>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</si>
  <si>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</si>
  <si>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</si>
  <si>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</si>
  <si>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</si>
  <si>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</si>
  <si>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</si>
  <si>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</si>
  <si>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</si>
  <si>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</si>
  <si>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</si>
  <si>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</si>
  <si>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</si>
  <si>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</si>
  <si>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</si>
  <si>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</si>
  <si>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</si>
  <si>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</si>
  <si>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</si>
  <si>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</si>
  <si>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</si>
  <si>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</si>
  <si>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</si>
  <si>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</si>
  <si>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</si>
  <si>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</si>
  <si>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</si>
  <si>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</si>
  <si>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</si>
  <si>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</si>
  <si>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</si>
  <si>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</si>
  <si>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</si>
  <si>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</si>
  <si>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</si>
  <si>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</si>
  <si>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</si>
  <si>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</si>
  <si>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</si>
  <si>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</si>
  <si>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</si>
  <si>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</si>
  <si>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</si>
  <si>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</si>
  <si>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</si>
  <si>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</si>
  <si>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</si>
  <si>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</si>
  <si>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</si>
  <si>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</si>
  <si>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</si>
  <si>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</si>
  <si>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</si>
  <si>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</si>
  <si>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</si>
  <si>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</si>
  <si>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</si>
  <si>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</si>
  <si>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</si>
  <si>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</si>
  <si>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</si>
  <si>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</si>
  <si>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</si>
  <si>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</si>
  <si>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</si>
  <si>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</si>
  <si>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</si>
  <si>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</si>
  <si>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</si>
  <si>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</si>
  <si>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</si>
  <si>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</si>
  <si>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</si>
  <si>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</si>
  <si>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</si>
  <si>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</si>
  <si>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</si>
  <si>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</si>
  <si>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</si>
  <si>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</si>
  <si>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</si>
  <si>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</si>
  <si>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</si>
  <si>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</si>
  <si>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</si>
  <si>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</si>
  <si>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</si>
  <si>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</si>
  <si>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</si>
  <si>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</si>
  <si>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</si>
  <si>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</si>
  <si>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</si>
  <si>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</si>
  <si>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</si>
  <si>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</si>
  <si>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</si>
  <si>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</si>
  <si>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</si>
  <si>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</si>
  <si>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</si>
  <si>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</si>
  <si>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</si>
  <si>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</si>
  <si>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</si>
  <si>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</si>
  <si>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</si>
  <si>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</si>
  <si>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</si>
  <si>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</si>
  <si>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</si>
  <si>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</si>
  <si>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</si>
  <si>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</si>
  <si>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</si>
  <si>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</si>
  <si>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</si>
  <si>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</si>
  <si>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</si>
  <si>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</si>
  <si>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</si>
  <si>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</si>
  <si>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</si>
  <si>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</si>
  <si>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</si>
  <si>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</si>
  <si>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</si>
  <si>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</si>
  <si>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</si>
  <si>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</si>
  <si>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</si>
  <si>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</si>
  <si>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</si>
  <si>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</si>
  <si>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</si>
  <si>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</si>
  <si>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</si>
  <si>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</si>
  <si>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</si>
  <si>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</si>
  <si>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</si>
  <si>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</si>
  <si>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</si>
  <si>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</si>
  <si>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</si>
  <si>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</si>
  <si>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</si>
  <si>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</si>
  <si>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</si>
  <si>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</si>
  <si>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</si>
  <si>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</si>
  <si>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</si>
  <si>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</si>
  <si>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</si>
  <si>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</si>
  <si>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</si>
  <si>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</si>
  <si>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</si>
  <si>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</si>
  <si>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</si>
  <si>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</si>
  <si>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</si>
  <si>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</si>
  <si>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</si>
  <si>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</si>
  <si>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</si>
  <si>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</si>
  <si>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</si>
  <si>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</si>
  <si>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</si>
  <si>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</si>
  <si>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</si>
  <si>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</si>
  <si>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</si>
  <si>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</si>
  <si>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</si>
  <si>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</si>
  <si>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</si>
  <si>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</si>
  <si>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</si>
  <si>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</si>
  <si>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</si>
  <si>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</si>
  <si>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</si>
  <si>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</si>
  <si>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</si>
  <si>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</si>
  <si>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</si>
  <si>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</si>
  <si>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</si>
  <si>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</si>
  <si>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</si>
  <si>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</si>
  <si>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</si>
  <si>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</si>
  <si>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</si>
  <si>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</si>
  <si>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</si>
  <si>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</si>
  <si>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</si>
  <si>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</si>
  <si>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</si>
  <si>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</si>
  <si>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</si>
  <si>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</si>
  <si>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</si>
  <si>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</si>
  <si>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</si>
  <si>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</si>
  <si>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</si>
  <si>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</si>
  <si>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</si>
  <si>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</si>
  <si>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</si>
  <si>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</si>
  <si>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</si>
  <si>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</si>
  <si>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</si>
  <si>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</si>
  <si>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</si>
  <si>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</si>
  <si>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</si>
  <si>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</si>
  <si>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</si>
  <si>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</si>
  <si>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</si>
  <si>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</si>
  <si>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</si>
  <si>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</si>
  <si>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</si>
  <si>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</si>
  <si>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</si>
  <si>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</si>
  <si>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</si>
  <si>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</si>
  <si>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</si>
  <si>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</si>
  <si>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</si>
  <si>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</si>
  <si>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</si>
  <si>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</si>
  <si>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</si>
  <si>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</si>
  <si>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</si>
  <si>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</si>
  <si>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</si>
  <si>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</si>
  <si>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</si>
  <si>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</si>
  <si>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</si>
  <si>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</si>
  <si>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</si>
  <si>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</si>
  <si>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</si>
  <si>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</si>
  <si>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</si>
  <si>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</si>
  <si>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</si>
  <si>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</si>
  <si>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</si>
  <si>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</si>
  <si>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</si>
  <si>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</si>
  <si>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</si>
  <si>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</si>
  <si>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</si>
  <si>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</si>
  <si>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</si>
  <si>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</si>
  <si>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</si>
  <si>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</si>
  <si>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</si>
  <si>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</si>
  <si>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</si>
  <si>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</si>
  <si>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</si>
  <si>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</si>
  <si>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</si>
  <si>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</si>
  <si>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</si>
  <si>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</si>
  <si>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</si>
  <si>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</si>
  <si>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</si>
  <si>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</si>
  <si>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</si>
  <si>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</si>
  <si>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</si>
  <si>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</si>
  <si>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</si>
  <si>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</si>
  <si>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</si>
  <si>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</si>
  <si>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</si>
  <si>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</si>
  <si>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</si>
  <si>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</si>
  <si>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</si>
  <si>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</si>
  <si>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</si>
  <si>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</si>
  <si>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</si>
  <si>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</si>
  <si>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</si>
  <si>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</si>
  <si>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</si>
  <si>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</si>
  <si>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</si>
  <si>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</si>
  <si>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</si>
  <si>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</si>
  <si>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</si>
  <si>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</si>
  <si>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</si>
  <si>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</si>
  <si>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</si>
  <si>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</si>
  <si>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</si>
  <si>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</si>
  <si>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</si>
  <si>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</si>
  <si>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</si>
  <si>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</si>
  <si>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</si>
  <si>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</si>
  <si>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</si>
  <si>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</si>
  <si>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</si>
  <si>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</si>
  <si>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</si>
  <si>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</si>
  <si>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</si>
  <si>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</si>
  <si>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</si>
  <si>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</si>
  <si>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</si>
  <si>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</si>
  <si>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</si>
  <si>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</si>
  <si>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</si>
  <si>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</si>
  <si>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</si>
  <si>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</si>
  <si>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</si>
  <si>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</si>
  <si>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</si>
  <si>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</si>
  <si>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</si>
  <si>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</si>
  <si>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</si>
  <si>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</si>
  <si>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</si>
  <si>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</si>
  <si>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</si>
  <si>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</si>
  <si>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</si>
  <si>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</si>
  <si>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</si>
  <si>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</si>
  <si>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</si>
  <si>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</si>
  <si>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</si>
  <si>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</si>
  <si>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</si>
  <si>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</si>
  <si>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</si>
  <si>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</si>
  <si>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</si>
  <si>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</si>
  <si>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</si>
  <si>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</si>
  <si>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</si>
  <si>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</si>
  <si>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</si>
  <si>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</si>
  <si>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</si>
  <si>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</si>
  <si>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</si>
  <si>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</si>
  <si>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</si>
  <si>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</si>
  <si>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</si>
  <si>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</si>
  <si>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</si>
  <si>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</si>
  <si>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</si>
  <si>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</si>
  <si>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</si>
  <si>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</si>
  <si>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</si>
  <si>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</si>
  <si>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</si>
  <si>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</si>
  <si>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</si>
  <si>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</si>
  <si>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</si>
  <si>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</si>
  <si>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</si>
  <si>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</si>
  <si>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</si>
  <si>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</si>
  <si>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</si>
  <si>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</si>
  <si>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</si>
  <si>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</si>
  <si>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</si>
  <si>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</si>
  <si>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</si>
  <si>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</si>
  <si>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</si>
  <si>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</si>
  <si>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</si>
  <si>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</si>
  <si>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</si>
  <si>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</si>
  <si>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</si>
  <si>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</si>
  <si>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</si>
  <si>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</si>
  <si>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</si>
  <si>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</si>
  <si>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</si>
  <si>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</si>
  <si>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</si>
  <si>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</si>
  <si>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</si>
  <si>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</si>
  <si>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</si>
  <si>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</si>
  <si>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</si>
  <si>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</si>
  <si>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</si>
  <si>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</si>
  <si>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</si>
  <si>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</si>
  <si>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</si>
  <si>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</si>
  <si>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</si>
  <si>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</si>
  <si>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</si>
  <si>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</si>
  <si>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</si>
  <si>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</si>
  <si>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</si>
  <si>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</si>
  <si>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</si>
  <si>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</si>
  <si>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</si>
  <si>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</si>
  <si>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</si>
  <si>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</si>
  <si>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</si>
  <si>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</si>
  <si>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</si>
  <si>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</si>
  <si>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</si>
  <si>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</si>
  <si>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</si>
  <si>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</si>
  <si>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</si>
  <si>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</si>
  <si>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</si>
  <si>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</si>
  <si>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</si>
  <si>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</si>
  <si>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</si>
  <si>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</si>
  <si>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</si>
  <si>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</si>
  <si>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</si>
  <si>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</si>
  <si>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</si>
  <si>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</si>
  <si>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</si>
  <si>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</si>
  <si>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</si>
  <si>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</si>
  <si>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</si>
  <si>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</si>
  <si>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</si>
  <si>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</si>
  <si>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</si>
  <si>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</si>
  <si>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</si>
  <si>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</si>
  <si>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</si>
  <si>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</si>
  <si>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</si>
  <si>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</si>
  <si>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</si>
  <si>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</si>
  <si>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</si>
  <si>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</si>
  <si>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</si>
  <si>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</si>
  <si>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</si>
  <si>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</si>
  <si>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</si>
  <si>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</si>
  <si>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</si>
  <si>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</si>
  <si>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</si>
  <si>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</si>
  <si>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</si>
  <si>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</si>
  <si>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</si>
  <si>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</si>
  <si>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</si>
  <si>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</si>
  <si>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</si>
  <si>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</si>
  <si>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</si>
  <si>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</si>
  <si>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</si>
  <si>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</si>
  <si>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</si>
  <si>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</si>
  <si>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</si>
  <si>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</si>
  <si>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</si>
  <si>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</si>
  <si>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</si>
  <si>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</si>
  <si>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</si>
  <si>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</si>
  <si>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</si>
  <si>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</si>
  <si>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</si>
  <si>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</si>
  <si>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</si>
  <si>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</si>
  <si>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</si>
  <si>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</si>
  <si>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</si>
  <si>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</si>
  <si>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</si>
  <si>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</si>
  <si>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</si>
  <si>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</si>
  <si>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</si>
  <si>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</si>
  <si>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</si>
  <si>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</si>
  <si>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</si>
  <si>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</si>
  <si>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</si>
  <si>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</si>
  <si>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</si>
  <si>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</si>
  <si>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</si>
  <si>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</si>
  <si>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</si>
  <si>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</si>
  <si>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</si>
  <si>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</si>
  <si>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</si>
  <si>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</si>
  <si>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</si>
  <si>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</si>
  <si>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</si>
  <si>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</si>
  <si>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</si>
  <si>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</si>
  <si>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</si>
  <si>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</si>
  <si>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</si>
  <si>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</si>
  <si>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</si>
  <si>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</si>
  <si>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</si>
  <si>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</si>
  <si>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</si>
  <si>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</si>
  <si>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</si>
  <si>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</si>
  <si>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</si>
  <si>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</si>
  <si>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</si>
  <si>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</si>
  <si>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</si>
  <si>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</si>
  <si>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</si>
  <si>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</si>
  <si>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</si>
  <si>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</si>
  <si>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</si>
  <si>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</si>
  <si>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</si>
  <si>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</si>
  <si>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</si>
  <si>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</si>
  <si>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</si>
  <si>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</si>
  <si>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</si>
  <si>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</si>
  <si>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</si>
  <si>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</si>
  <si>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</si>
  <si>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</si>
  <si>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</si>
  <si>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</si>
  <si>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</si>
  <si>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</si>
  <si>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</si>
  <si>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</si>
  <si>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</si>
  <si>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</si>
  <si>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</si>
  <si>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</si>
  <si>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</si>
  <si>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</si>
  <si>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</si>
  <si>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</si>
  <si>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</si>
  <si>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</si>
  <si>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</si>
  <si>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</si>
  <si>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</si>
  <si>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</si>
  <si>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</si>
  <si>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</si>
  <si>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</si>
  <si>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</si>
  <si>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</si>
  <si>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</si>
  <si>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</si>
  <si>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</si>
  <si>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</si>
  <si>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</si>
  <si>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</si>
  <si>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</si>
  <si>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</si>
  <si>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</si>
  <si>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</si>
  <si>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</si>
  <si>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</si>
  <si>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</si>
  <si>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</si>
  <si>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</si>
  <si>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</si>
  <si>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</si>
  <si>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</si>
  <si>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</si>
  <si>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</si>
  <si>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</si>
  <si>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</si>
  <si>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</si>
  <si>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</si>
  <si>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</si>
  <si>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</si>
  <si>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</si>
  <si>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</si>
  <si>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</si>
  <si>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</si>
  <si>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</si>
  <si>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</si>
  <si>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</si>
  <si>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</si>
  <si>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</si>
  <si>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</si>
  <si>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</si>
  <si>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</si>
  <si>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</si>
  <si>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</si>
  <si>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</si>
  <si>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</si>
  <si>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</si>
  <si>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</si>
  <si>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</si>
  <si>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</si>
  <si>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</si>
  <si>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</si>
  <si>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</si>
  <si>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</si>
  <si>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</si>
  <si>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</si>
  <si>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</si>
  <si>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</si>
  <si>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</si>
  <si>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</si>
  <si>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</si>
  <si>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</si>
  <si>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</si>
  <si>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</si>
  <si>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</si>
  <si>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</si>
  <si>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</si>
  <si>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</si>
  <si>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</si>
  <si>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</si>
  <si>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</si>
  <si>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</si>
  <si>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</si>
  <si>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</si>
  <si>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</si>
  <si>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</si>
  <si>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</si>
  <si>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</si>
  <si>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</si>
  <si>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</si>
  <si>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</si>
  <si>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</si>
  <si>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</si>
  <si>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</si>
  <si>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</si>
  <si>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</si>
  <si>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</si>
  <si>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</si>
  <si>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</si>
  <si>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</si>
  <si>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</si>
  <si>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</si>
  <si>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</si>
  <si>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</si>
  <si>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</si>
  <si>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</si>
  <si>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</si>
  <si>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</si>
  <si>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</si>
  <si>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</si>
  <si>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</si>
  <si>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</si>
  <si>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</si>
  <si>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</si>
  <si>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</si>
  <si>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</si>
  <si>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</si>
  <si>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</si>
  <si>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</si>
  <si>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</si>
  <si>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</si>
  <si>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</si>
  <si>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</si>
  <si>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</si>
  <si>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</si>
  <si>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</si>
  <si>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</si>
  <si>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</si>
  <si>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</si>
  <si>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</si>
  <si>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</si>
  <si>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</si>
  <si>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</si>
  <si>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</si>
  <si>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</si>
  <si>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</si>
  <si>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</si>
  <si>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</si>
  <si>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</si>
  <si>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</si>
  <si>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</si>
  <si>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</si>
  <si>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</si>
  <si>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</si>
  <si>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</si>
  <si>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</si>
  <si>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</si>
  <si>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</si>
  <si>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</si>
  <si>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</si>
  <si>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</si>
  <si>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</si>
  <si>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</si>
  <si>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</si>
  <si>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</si>
  <si>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</si>
  <si>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</si>
  <si>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</si>
  <si>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</si>
  <si>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</si>
  <si>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</si>
  <si>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</si>
  <si>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</si>
  <si>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</si>
  <si>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</si>
  <si>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</si>
  <si>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</si>
  <si>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</si>
  <si>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</si>
  <si>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</si>
  <si>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</si>
  <si>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</si>
  <si>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</si>
  <si>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</si>
  <si>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</si>
  <si>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</si>
  <si>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</si>
  <si>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</si>
  <si>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</si>
  <si>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</si>
  <si>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</si>
  <si>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</si>
  <si>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</si>
  <si>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</si>
  <si>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</si>
  <si>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</si>
  <si>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</si>
  <si>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</si>
  <si>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</si>
  <si>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</si>
  <si>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</si>
  <si>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</si>
  <si>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</si>
  <si>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</si>
  <si>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</si>
  <si>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</si>
  <si>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</si>
  <si>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</si>
  <si>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</si>
  <si>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</si>
  <si>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</si>
  <si>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</si>
  <si>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</si>
  <si>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</si>
  <si>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</si>
  <si>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</si>
  <si>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</si>
  <si>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</si>
  <si>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</si>
  <si>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</si>
  <si>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</si>
  <si>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</si>
  <si>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</si>
  <si>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</si>
  <si>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</si>
  <si>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</si>
  <si>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</si>
  <si>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</si>
  <si>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</si>
  <si>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</si>
  <si>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</si>
  <si>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</si>
  <si>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</si>
  <si>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</si>
  <si>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</si>
  <si>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</si>
  <si>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</si>
  <si>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</si>
  <si>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</si>
  <si>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</si>
  <si>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</si>
  <si>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</si>
  <si>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</si>
  <si>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</si>
  <si>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</si>
  <si>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</si>
  <si>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</si>
  <si>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</si>
  <si>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</si>
  <si>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</si>
  <si>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</si>
  <si>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</si>
  <si>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</si>
  <si>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</si>
  <si>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</si>
  <si>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</si>
  <si>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</si>
  <si>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</si>
  <si>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</si>
  <si>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</si>
  <si>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</si>
  <si>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</si>
  <si>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</si>
  <si>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</si>
  <si>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</si>
  <si>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</si>
  <si>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</si>
  <si>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</si>
  <si>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</si>
  <si>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</si>
  <si>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</si>
  <si>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</si>
  <si>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</si>
  <si>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</si>
  <si>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</si>
  <si>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</si>
  <si>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</si>
  <si>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</si>
  <si>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</si>
  <si>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</si>
  <si>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</si>
  <si>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</si>
  <si>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</si>
  <si>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</si>
  <si>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</si>
  <si>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</si>
  <si>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</si>
  <si>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</si>
  <si>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</si>
  <si>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</si>
  <si>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</si>
  <si>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</si>
  <si>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</si>
  <si>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</si>
  <si>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</si>
  <si>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</si>
  <si>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</si>
  <si>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</si>
  <si>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</si>
  <si>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</si>
  <si>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</si>
  <si>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</si>
  <si>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</si>
  <si>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</si>
  <si>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</si>
  <si>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</si>
  <si>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</si>
  <si>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</si>
  <si>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</si>
  <si>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</si>
  <si>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</si>
  <si>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</si>
  <si>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</si>
  <si>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</si>
  <si>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</si>
  <si>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</si>
  <si>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</si>
  <si>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</si>
  <si>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</si>
  <si>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</si>
  <si>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</si>
  <si>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</si>
  <si>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</si>
  <si>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</si>
  <si>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</si>
  <si>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</si>
  <si>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</si>
  <si>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</si>
  <si>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</si>
  <si>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</si>
  <si>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</si>
  <si>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</si>
  <si>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</si>
  <si>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</si>
  <si>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</si>
  <si>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</si>
  <si>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</si>
  <si>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</si>
  <si>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</si>
  <si>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</si>
  <si>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</si>
  <si>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</si>
  <si>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</si>
  <si>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</si>
  <si>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</si>
  <si>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</si>
  <si>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</si>
  <si>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</si>
  <si>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</si>
  <si>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</si>
  <si>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</si>
  <si>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</si>
  <si>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</si>
  <si>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</si>
  <si>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</si>
  <si>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</si>
  <si>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</si>
  <si>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</si>
  <si>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</si>
  <si>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</si>
  <si>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</si>
  <si>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</si>
  <si>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</si>
  <si>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</si>
  <si>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</si>
  <si>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</si>
  <si>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</si>
  <si>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</si>
  <si>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</si>
  <si>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</si>
  <si>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</si>
  <si>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</si>
  <si>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</si>
  <si>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</si>
  <si>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</si>
  <si>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</si>
  <si>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</si>
  <si>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</si>
  <si>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</si>
  <si>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</si>
  <si>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</si>
  <si>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</si>
  <si>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</si>
  <si>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</si>
  <si>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</si>
  <si>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</si>
  <si>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</si>
  <si>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</si>
  <si>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</si>
  <si>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</si>
  <si>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</si>
  <si>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</si>
  <si>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</si>
  <si>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</si>
  <si>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</si>
  <si>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</si>
  <si>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</si>
  <si>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</si>
  <si>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</si>
  <si>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</si>
  <si>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</si>
  <si>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</si>
  <si>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</si>
  <si>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</si>
  <si>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</si>
  <si>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</si>
  <si>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</si>
  <si>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</si>
  <si>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</si>
  <si>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</si>
  <si>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</si>
  <si>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</si>
  <si>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</si>
  <si>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</si>
  <si>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</si>
  <si>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</si>
  <si>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</si>
  <si>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</si>
  <si>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</si>
  <si>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</si>
  <si>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</si>
  <si>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</si>
  <si>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</si>
  <si>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</si>
  <si>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</si>
  <si>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</si>
  <si>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</si>
  <si>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</si>
  <si>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</si>
  <si>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</si>
  <si>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</si>
  <si>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</si>
  <si>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</si>
  <si>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</si>
  <si>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</si>
  <si>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</si>
  <si>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</si>
  <si>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</si>
  <si>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</si>
  <si>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</si>
  <si>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</si>
  <si>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</si>
  <si>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</si>
  <si>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</si>
  <si>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</si>
  <si>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</si>
  <si>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</si>
  <si>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</si>
  <si>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</si>
  <si>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</si>
  <si>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</si>
  <si>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</si>
  <si>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</si>
  <si>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</si>
  <si>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</si>
  <si>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</si>
  <si>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</si>
  <si>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</si>
  <si>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</si>
  <si>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</si>
  <si>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</si>
  <si>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</si>
  <si>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</si>
  <si>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</si>
  <si>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</si>
  <si>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</si>
  <si>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</si>
  <si>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</si>
  <si>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</si>
  <si>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</si>
  <si>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</si>
  <si>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</si>
  <si>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</si>
  <si>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</si>
  <si>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</si>
  <si>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</si>
  <si>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</si>
  <si>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</si>
  <si>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</si>
  <si>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</si>
  <si>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</si>
  <si>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</si>
  <si>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</si>
  <si>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</si>
  <si>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</si>
  <si>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</si>
  <si>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</si>
  <si>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</si>
  <si>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</si>
  <si>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</si>
  <si>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</si>
  <si>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</si>
  <si>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</si>
  <si>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</si>
  <si>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</si>
  <si>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</si>
  <si>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</si>
  <si>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</si>
  <si>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</si>
  <si>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</si>
  <si>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</si>
  <si>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</si>
  <si>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</si>
  <si>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</si>
  <si>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</si>
  <si>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</si>
  <si>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</si>
  <si>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</si>
  <si>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</si>
  <si>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</si>
  <si>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</si>
  <si>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</si>
  <si>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</si>
  <si>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</si>
  <si>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</si>
  <si>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</si>
  <si>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</si>
  <si>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</si>
  <si>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</si>
  <si>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</si>
  <si>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</si>
  <si>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</si>
  <si>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</si>
  <si>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</si>
  <si>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</si>
  <si>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</si>
  <si>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</si>
  <si>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</si>
  <si>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</si>
  <si>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</si>
  <si>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</si>
  <si>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</si>
  <si>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</si>
  <si>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</si>
  <si>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</si>
  <si>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</si>
  <si>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</si>
  <si>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</si>
  <si>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</si>
  <si>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</si>
  <si>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</si>
  <si>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</si>
  <si>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</si>
  <si>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</si>
  <si>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</si>
  <si>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</si>
  <si>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</si>
  <si>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</si>
  <si>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</si>
  <si>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</si>
  <si>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</si>
  <si>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</si>
  <si>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</si>
  <si>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</si>
  <si>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</si>
  <si>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</si>
  <si>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</si>
  <si>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</si>
  <si>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</si>
  <si>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</si>
  <si>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</si>
  <si>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</si>
  <si>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</si>
  <si>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</si>
  <si>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</si>
  <si>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</si>
  <si>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</si>
  <si>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</si>
  <si>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</si>
  <si>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</si>
  <si>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</si>
  <si>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</si>
  <si>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</si>
  <si>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</si>
  <si>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</si>
  <si>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</si>
  <si>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</si>
  <si>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</si>
  <si>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</si>
  <si>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</si>
  <si>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</si>
  <si>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</si>
  <si>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</si>
  <si>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</si>
  <si>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</si>
  <si>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</si>
  <si>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</si>
  <si>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</si>
  <si>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</si>
  <si>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</si>
  <si>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</si>
  <si>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</si>
  <si>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</si>
  <si>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</si>
  <si>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</si>
  <si>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</si>
  <si>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</si>
  <si>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</si>
  <si>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</si>
  <si>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</si>
  <si>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</si>
  <si>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</si>
  <si>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</si>
  <si>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</si>
  <si>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</si>
  <si>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</si>
  <si>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</si>
  <si>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</si>
  <si>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</si>
  <si>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</si>
  <si>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</si>
  <si>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</si>
  <si>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</si>
  <si>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</si>
  <si>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</si>
  <si>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</si>
  <si>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</si>
  <si>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</si>
  <si>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</si>
  <si>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</si>
  <si>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</si>
  <si>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</si>
  <si>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</si>
  <si>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</si>
  <si>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</si>
  <si>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</si>
  <si>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</si>
  <si>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</si>
  <si>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</si>
  <si>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</si>
  <si>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</si>
  <si>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</si>
  <si>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</si>
  <si>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</si>
  <si>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</si>
  <si>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</si>
  <si>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</si>
  <si>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</si>
  <si>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</si>
  <si>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</si>
  <si>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</si>
  <si>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</si>
  <si>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</si>
  <si>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</si>
  <si>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</si>
  <si>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</si>
  <si>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</si>
  <si>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</si>
  <si>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</si>
  <si>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</si>
  <si>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</si>
  <si>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</si>
  <si>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</si>
  <si>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</si>
  <si>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</si>
  <si>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</si>
  <si>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</si>
  <si>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</si>
  <si>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</si>
  <si>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</si>
  <si>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</si>
  <si>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</si>
  <si>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</si>
  <si>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</si>
  <si>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</si>
  <si>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</si>
  <si>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</si>
  <si>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</si>
  <si>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</si>
  <si>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</si>
  <si>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</si>
  <si>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</si>
  <si>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</si>
  <si>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</si>
  <si>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</si>
  <si>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</si>
  <si>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</si>
  <si>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</si>
  <si>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</si>
  <si>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</si>
  <si>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</si>
  <si>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</si>
  <si>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</si>
  <si>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</si>
  <si>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</si>
  <si>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</si>
  <si>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</si>
  <si>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</si>
  <si>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</si>
  <si>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</si>
  <si>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</si>
  <si>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</si>
  <si>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</si>
  <si>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</si>
  <si>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</si>
  <si>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</si>
  <si>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</si>
  <si>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</si>
  <si>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</si>
  <si>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</si>
  <si>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</si>
  <si>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</si>
  <si>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</si>
  <si>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</si>
  <si>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</si>
  <si>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</si>
  <si>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</si>
  <si>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</si>
  <si>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</si>
  <si>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</si>
  <si>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</si>
  <si>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</si>
  <si>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</si>
  <si>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</si>
  <si>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</si>
  <si>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</si>
  <si>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</si>
  <si>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</si>
  <si>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</si>
  <si>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</si>
  <si>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</si>
  <si>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</si>
  <si>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</si>
  <si>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</si>
  <si>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</si>
  <si>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</si>
  <si>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</si>
  <si>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</si>
  <si>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</si>
  <si>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</si>
  <si>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</si>
  <si>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</si>
  <si>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</si>
  <si>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</si>
  <si>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</si>
  <si>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</si>
  <si>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</si>
  <si>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</si>
  <si>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</si>
  <si>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</si>
  <si>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</si>
  <si>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</si>
  <si>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</si>
  <si>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</si>
  <si>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</si>
  <si>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</si>
  <si>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</si>
  <si>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</si>
  <si>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</si>
  <si>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</si>
  <si>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</si>
  <si>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</si>
  <si>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</si>
  <si>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</si>
  <si>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</si>
  <si>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</si>
  <si>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</si>
  <si>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</si>
  <si>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</si>
  <si>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</si>
  <si>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</si>
  <si>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</si>
  <si>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</si>
  <si>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</si>
  <si>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</si>
  <si>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</si>
  <si>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</si>
  <si>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</si>
  <si>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</si>
  <si>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</si>
  <si>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</si>
  <si>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</si>
  <si>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</si>
  <si>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</si>
  <si>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</si>
  <si>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</si>
  <si>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</si>
  <si>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</si>
  <si>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</si>
  <si>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</si>
  <si>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</si>
  <si>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</si>
  <si>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</si>
  <si>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</si>
  <si>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</si>
  <si>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</si>
  <si>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</si>
  <si>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</si>
  <si>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</si>
  <si>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</si>
  <si>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</si>
  <si>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</si>
  <si>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</si>
  <si>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</si>
  <si>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</si>
  <si>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</si>
  <si>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</si>
  <si>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</si>
  <si>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</si>
  <si>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</si>
  <si>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</si>
  <si>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</si>
  <si>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</si>
  <si>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</si>
  <si>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</si>
  <si>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</si>
  <si>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</si>
  <si>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</si>
  <si>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</si>
  <si>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</si>
  <si>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</si>
  <si>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</si>
  <si>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</si>
  <si>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</si>
  <si>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</si>
  <si>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</si>
  <si>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</si>
  <si>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</si>
  <si>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</si>
  <si>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</si>
  <si>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</si>
  <si>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</si>
  <si>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</si>
  <si>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</si>
  <si>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</si>
  <si>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</si>
  <si>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</si>
  <si>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</si>
  <si>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</si>
  <si>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</si>
  <si>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</si>
  <si>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</si>
  <si>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</si>
  <si>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</si>
  <si>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</si>
  <si>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</si>
  <si>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</si>
  <si>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</si>
  <si>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</si>
  <si>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</si>
  <si>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</si>
  <si>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</si>
  <si>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</si>
  <si>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</si>
  <si>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</si>
  <si>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</si>
  <si>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</si>
  <si>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</si>
  <si>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</si>
  <si>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</si>
  <si>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</si>
  <si>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</si>
  <si>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</si>
  <si>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</si>
  <si>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</si>
  <si>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</si>
  <si>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</si>
  <si>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</si>
  <si>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</si>
  <si>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</si>
  <si>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</si>
  <si>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</si>
  <si>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</si>
  <si>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</si>
  <si>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</si>
  <si>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</si>
  <si>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</si>
  <si>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</si>
  <si>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</si>
  <si>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</si>
  <si>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</si>
  <si>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</si>
  <si>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</si>
  <si>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</si>
  <si>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</si>
  <si>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</si>
  <si>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</si>
  <si>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</si>
  <si>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</si>
  <si>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</si>
  <si>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</si>
  <si>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</si>
  <si>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</si>
  <si>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</si>
  <si>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</si>
  <si>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</si>
  <si>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</si>
  <si>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</si>
  <si>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</si>
  <si>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</si>
  <si>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</si>
  <si>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</si>
  <si>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</si>
  <si>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</si>
  <si>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</si>
  <si>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</si>
  <si>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</si>
  <si>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</si>
  <si>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</si>
  <si>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</si>
  <si>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</si>
  <si>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</si>
  <si>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</si>
  <si>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</si>
  <si>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</si>
  <si>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</si>
  <si>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</si>
  <si>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</si>
  <si>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</si>
  <si>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</si>
  <si>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</si>
  <si>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</si>
  <si>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</si>
  <si>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</si>
  <si>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</si>
  <si>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</si>
  <si>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</si>
  <si>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</si>
  <si>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</si>
  <si>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</si>
  <si>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</si>
  <si>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</si>
  <si>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</si>
  <si>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</si>
  <si>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</si>
  <si>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</si>
  <si>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</si>
  <si>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</si>
  <si>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</si>
  <si>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</si>
  <si>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</si>
  <si>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</si>
  <si>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</si>
  <si>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</si>
  <si>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</si>
  <si>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</si>
  <si>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</si>
  <si>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</si>
  <si>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</si>
  <si>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</si>
  <si>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</si>
  <si>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</si>
  <si>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</si>
  <si>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</si>
  <si>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</si>
  <si>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</si>
  <si>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</si>
  <si>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</si>
  <si>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</si>
  <si>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</si>
  <si>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</si>
  <si>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</si>
  <si>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</si>
  <si>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</si>
  <si>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</si>
  <si>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</si>
  <si>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</si>
  <si>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</si>
  <si>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</si>
  <si>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</si>
  <si>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</si>
  <si>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</si>
  <si>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</si>
  <si>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</si>
  <si>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</si>
  <si>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</si>
  <si>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</si>
  <si>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</si>
  <si>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</si>
  <si>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</si>
  <si>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</si>
  <si>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</si>
  <si>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</si>
  <si>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</si>
  <si>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</si>
  <si>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</si>
  <si>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</si>
  <si>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</si>
  <si>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</si>
  <si>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</si>
  <si>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</si>
  <si>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</si>
  <si>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</si>
  <si>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</si>
  <si>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</si>
  <si>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</si>
  <si>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</si>
  <si>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</si>
  <si>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</si>
  <si>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</si>
  <si>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</si>
  <si>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</si>
  <si>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</si>
  <si>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</si>
  <si>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</si>
  <si>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</si>
  <si>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</si>
  <si>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</si>
  <si>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</si>
  <si>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</si>
  <si>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</si>
  <si>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</si>
  <si>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</si>
  <si>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</si>
  <si>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</si>
  <si>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</si>
  <si>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</si>
  <si>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</si>
  <si>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</si>
  <si>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</si>
  <si>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</si>
  <si>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</si>
  <si>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</si>
  <si>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</si>
  <si>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</si>
  <si>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</si>
  <si>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</si>
  <si>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</si>
  <si>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</si>
  <si>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</si>
  <si>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</si>
  <si>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</si>
  <si>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</si>
  <si>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</si>
  <si>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</si>
  <si>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</si>
  <si>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</si>
  <si>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</si>
  <si>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</si>
  <si>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</si>
  <si>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</si>
  <si>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</si>
  <si>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</si>
  <si>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</si>
  <si>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</si>
  <si>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</si>
  <si>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</si>
  <si>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</si>
  <si>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</si>
  <si>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</si>
  <si>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</si>
  <si>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</si>
  <si>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</si>
  <si>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</si>
  <si>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</si>
  <si>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</si>
  <si>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</si>
  <si>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</si>
  <si>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</si>
  <si>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</si>
  <si>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</si>
  <si>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</si>
  <si>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</si>
  <si>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</si>
  <si>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</si>
  <si>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</si>
  <si>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</si>
  <si>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</si>
  <si>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</si>
  <si>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</si>
  <si>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</si>
  <si>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</si>
  <si>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</si>
  <si>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</si>
  <si>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</si>
  <si>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</si>
  <si>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</si>
  <si>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</si>
  <si>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</si>
  <si>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</si>
  <si>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</si>
  <si>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</si>
  <si>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</si>
  <si>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</si>
  <si>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</si>
  <si>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</si>
  <si>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</si>
  <si>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</si>
  <si>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</si>
  <si>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</si>
  <si>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</si>
  <si>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</si>
  <si>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</si>
  <si>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</si>
  <si>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</si>
  <si>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</si>
  <si>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</si>
  <si>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</si>
  <si>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</si>
  <si>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</si>
  <si>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</si>
  <si>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</si>
  <si>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</si>
  <si>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</si>
  <si>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</si>
  <si>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</si>
  <si>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</si>
  <si>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</si>
  <si>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</si>
  <si>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</si>
  <si>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</si>
  <si>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</si>
  <si>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</si>
  <si>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</si>
  <si>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</si>
  <si>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</si>
  <si>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</si>
  <si>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</si>
  <si>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</si>
  <si>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</si>
  <si>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</si>
  <si>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</si>
  <si>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</si>
  <si>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</si>
  <si>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</si>
  <si>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</si>
  <si>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</si>
  <si>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</si>
  <si>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</si>
  <si>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</si>
  <si>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</si>
  <si>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</si>
  <si>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</si>
  <si>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</si>
  <si>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</si>
  <si>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</si>
  <si>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</si>
  <si>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</si>
  <si>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</si>
  <si>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</si>
  <si>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</si>
  <si>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</si>
  <si>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</si>
  <si>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</si>
  <si>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</si>
  <si>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</si>
  <si>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</si>
  <si>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</si>
  <si>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</si>
  <si>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</si>
  <si>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</si>
  <si>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</si>
  <si>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</si>
  <si>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</si>
  <si>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</si>
  <si>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</si>
  <si>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</si>
  <si>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</si>
  <si>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</si>
  <si>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</si>
  <si>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</si>
  <si>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</si>
  <si>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</si>
  <si>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</si>
  <si>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</si>
  <si>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</si>
  <si>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</si>
  <si>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</si>
  <si>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</si>
  <si>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</si>
  <si>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</si>
  <si>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</si>
  <si>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</si>
  <si>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</si>
  <si>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</si>
  <si>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</si>
  <si>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</si>
  <si>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</si>
  <si>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</si>
  <si>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</si>
  <si>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</si>
  <si>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</si>
  <si>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</si>
  <si>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</si>
  <si>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</si>
  <si>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</si>
  <si>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</si>
  <si>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</si>
  <si>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</si>
  <si>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</si>
  <si>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</si>
  <si>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</si>
  <si>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</si>
  <si>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</si>
  <si>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</si>
  <si>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</si>
  <si>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</si>
  <si>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</si>
  <si>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</si>
  <si>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</si>
  <si>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</si>
  <si>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</si>
  <si>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</si>
  <si>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</si>
  <si>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</si>
  <si>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</si>
  <si>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</si>
  <si>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</si>
  <si>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</si>
  <si>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</si>
  <si>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</si>
  <si>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</si>
  <si>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</si>
  <si>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</si>
  <si>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</si>
  <si>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</si>
  <si>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</si>
  <si>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</si>
  <si>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</si>
  <si>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</si>
  <si>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</si>
  <si>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</si>
  <si>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</si>
  <si>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</si>
  <si>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</si>
  <si>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</si>
  <si>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</si>
  <si>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</si>
  <si>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</si>
  <si>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</si>
  <si>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</si>
  <si>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</si>
  <si>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</si>
  <si>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</si>
  <si>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</si>
  <si>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</si>
  <si>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</si>
  <si>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</si>
  <si>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</si>
  <si>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</si>
  <si>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</si>
  <si>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</si>
  <si>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</si>
  <si>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</si>
  <si>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</si>
  <si>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</si>
  <si>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</si>
  <si>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</si>
  <si>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</si>
  <si>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</si>
  <si>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</si>
  <si>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</si>
  <si>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</si>
  <si>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</si>
  <si>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</si>
  <si>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</si>
  <si>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</si>
  <si>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</si>
  <si>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</si>
  <si>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</si>
  <si>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</si>
  <si>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</si>
  <si>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</si>
  <si>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</si>
  <si>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</si>
  <si>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</si>
  <si>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</si>
  <si>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</si>
  <si>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</si>
  <si>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</si>
  <si>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</si>
  <si>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</si>
  <si>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</si>
  <si>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</si>
  <si>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</si>
  <si>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</si>
  <si>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</si>
  <si>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</si>
  <si>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</si>
  <si>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</si>
  <si>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</si>
  <si>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</si>
  <si>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</si>
  <si>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</si>
  <si>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</si>
  <si>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</si>
  <si>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</si>
  <si>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</si>
  <si>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</si>
  <si>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</si>
  <si>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</si>
  <si>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</si>
  <si>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</si>
  <si>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</si>
  <si>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</si>
  <si>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</si>
  <si>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</si>
  <si>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</si>
  <si>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</si>
  <si>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</si>
  <si>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</si>
  <si>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</si>
  <si>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</si>
  <si>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</si>
  <si>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</si>
  <si>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</si>
  <si>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</si>
  <si>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</si>
  <si>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</si>
  <si>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</si>
  <si>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</si>
  <si>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</si>
  <si>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</si>
  <si>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</si>
  <si>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</si>
  <si>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</si>
  <si>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</si>
  <si>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</si>
  <si>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</si>
  <si>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</si>
  <si>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</si>
  <si>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</si>
  <si>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</si>
  <si>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</si>
  <si>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</si>
  <si>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</si>
  <si>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</si>
  <si>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</si>
  <si>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</si>
  <si>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</si>
  <si>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</si>
  <si>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</si>
  <si>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</si>
  <si>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</si>
  <si>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</si>
  <si>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</si>
  <si>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</si>
  <si>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</si>
  <si>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</si>
  <si>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</si>
  <si>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</si>
  <si>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</si>
  <si>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</si>
  <si>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</si>
  <si>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</si>
  <si>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</si>
  <si>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</si>
  <si>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</si>
  <si>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</si>
  <si>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</si>
  <si>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</si>
  <si>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</si>
  <si>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</si>
  <si>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</si>
  <si>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</si>
  <si>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</si>
  <si>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</si>
  <si>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</si>
  <si>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</si>
  <si>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</si>
  <si>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</si>
  <si>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</si>
  <si>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</si>
  <si>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</si>
  <si>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</si>
  <si>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</si>
  <si>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</si>
  <si>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</si>
  <si>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</si>
  <si>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</si>
  <si>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</si>
  <si>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</si>
  <si>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</si>
  <si>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</si>
  <si>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</si>
  <si>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</si>
  <si>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</si>
  <si>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</si>
  <si>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</si>
  <si>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</si>
  <si>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</si>
  <si>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</si>
  <si>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</si>
  <si>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</si>
  <si>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</si>
  <si>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</si>
  <si>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</si>
  <si>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</si>
  <si>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</si>
  <si>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</si>
  <si>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</si>
  <si>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</si>
  <si>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</si>
  <si>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</si>
  <si>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</si>
  <si>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</si>
  <si>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</si>
  <si>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</si>
  <si>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</si>
  <si>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</si>
  <si>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</si>
  <si>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</si>
  <si>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</si>
  <si>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</si>
  <si>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</si>
  <si>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</si>
  <si>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</si>
  <si>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</si>
  <si>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</si>
  <si>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</si>
  <si>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</si>
  <si>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</si>
  <si>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</si>
  <si>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</si>
  <si>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</si>
  <si>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</si>
  <si>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</si>
  <si>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</si>
  <si>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</si>
  <si>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</si>
  <si>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</si>
  <si>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</si>
  <si>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</si>
  <si>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</si>
  <si>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</si>
  <si>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</si>
  <si>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</si>
  <si>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</si>
  <si>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</si>
  <si>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</si>
  <si>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</si>
  <si>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</si>
  <si>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</si>
  <si>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</si>
  <si>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</si>
  <si>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</si>
  <si>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</si>
  <si>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</si>
  <si>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</si>
  <si>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</si>
  <si>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</si>
  <si>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</si>
  <si>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</si>
  <si>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</si>
  <si>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</si>
  <si>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</si>
  <si>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</si>
  <si>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</si>
  <si>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</si>
  <si>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</si>
  <si>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</si>
  <si>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</si>
  <si>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</si>
  <si>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</si>
  <si>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</si>
  <si>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</si>
  <si>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</si>
  <si>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</si>
  <si>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</si>
  <si>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</si>
  <si>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</si>
  <si>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</si>
  <si>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</si>
  <si>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</si>
  <si>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</si>
  <si>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</si>
  <si>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</si>
  <si>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</si>
  <si>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</si>
  <si>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</si>
  <si>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</si>
  <si>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</si>
  <si>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</si>
  <si>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</si>
  <si>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</si>
  <si>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</si>
  <si>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</si>
  <si>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</si>
  <si>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</si>
  <si>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</si>
  <si>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</si>
  <si>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</si>
  <si>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</si>
  <si>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</si>
  <si>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</si>
  <si>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</si>
  <si>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</si>
  <si>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</si>
  <si>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</si>
  <si>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</si>
  <si>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</si>
  <si>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</si>
  <si>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</si>
  <si>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</si>
  <si>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</si>
  <si>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</si>
  <si>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</si>
  <si>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</si>
  <si>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</si>
  <si>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</si>
  <si>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</si>
  <si>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</si>
  <si>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</si>
  <si>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</si>
  <si>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</si>
  <si>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</si>
  <si>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</si>
  <si>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</si>
  <si>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</si>
  <si>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</si>
  <si>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</si>
  <si>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</si>
  <si>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</si>
  <si>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</si>
  <si>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</si>
  <si>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</si>
  <si>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</si>
  <si>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</si>
  <si>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</si>
  <si>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</si>
  <si>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</si>
  <si>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</si>
  <si>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</si>
  <si>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</si>
  <si>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</si>
  <si>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</si>
  <si>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</si>
  <si>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</si>
  <si>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</si>
  <si>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</si>
  <si>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</si>
  <si>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</si>
  <si>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</si>
  <si>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</si>
  <si>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</si>
  <si>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</si>
  <si>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</si>
  <si>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</si>
  <si>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</si>
  <si>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</si>
  <si>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</si>
  <si>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</si>
  <si>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</si>
  <si>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</si>
  <si>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</si>
  <si>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</si>
  <si>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</si>
  <si>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</si>
  <si>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</si>
  <si>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</si>
  <si>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</si>
  <si>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</si>
  <si>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</si>
  <si>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</si>
  <si>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</si>
  <si>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</si>
  <si>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</si>
  <si>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</si>
  <si>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</si>
  <si>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</si>
  <si>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</si>
  <si>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</si>
  <si>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</si>
  <si>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</si>
  <si>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</si>
  <si>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</si>
  <si>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</si>
  <si>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</si>
  <si>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</si>
  <si>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</si>
  <si>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</si>
  <si>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</si>
  <si>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</si>
  <si>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</si>
  <si>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</si>
  <si>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</si>
  <si>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</si>
  <si>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</si>
  <si>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</si>
  <si>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</si>
  <si>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</si>
  <si>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</si>
  <si>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</si>
  <si>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</si>
  <si>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</si>
  <si>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</si>
  <si>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</si>
  <si>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</si>
  <si>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</si>
  <si>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</si>
  <si>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</si>
  <si>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</si>
  <si>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</si>
  <si>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</si>
  <si>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</si>
  <si>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</si>
  <si>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</si>
  <si>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</si>
  <si>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</si>
  <si>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</si>
  <si>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</si>
  <si>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</si>
  <si>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</si>
  <si>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</si>
  <si>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</si>
  <si>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</si>
  <si>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</si>
  <si>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</si>
  <si>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</si>
  <si>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</si>
  <si>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</si>
  <si>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</si>
  <si>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</si>
  <si>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</si>
  <si>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</si>
  <si>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</si>
  <si>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</si>
  <si>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</si>
  <si>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</si>
  <si>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</si>
  <si>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</si>
  <si>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</si>
  <si>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</si>
  <si>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</si>
  <si>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</si>
  <si>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</si>
  <si>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</si>
  <si>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</si>
  <si>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</si>
  <si>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</si>
  <si>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</si>
  <si>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</si>
  <si>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</si>
  <si>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</si>
  <si>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</si>
  <si>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</si>
  <si>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</si>
  <si>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</si>
  <si>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</si>
  <si>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</si>
  <si>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</si>
  <si>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</si>
  <si>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</si>
  <si>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</si>
  <si>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</si>
  <si>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</si>
  <si>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</si>
  <si>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</si>
  <si>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</si>
  <si>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</si>
  <si>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</si>
  <si>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</si>
  <si>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</si>
  <si>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</si>
  <si>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</si>
  <si>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</si>
  <si>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</si>
  <si>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</si>
  <si>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</si>
  <si>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</si>
  <si>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</si>
  <si>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</si>
  <si>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</si>
  <si>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</si>
  <si>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</si>
  <si>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</si>
  <si>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</si>
  <si>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</si>
  <si>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</si>
  <si>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</si>
  <si>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</si>
  <si>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</si>
  <si>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</si>
  <si>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</si>
  <si>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</si>
  <si>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</si>
  <si>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</si>
  <si>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</si>
  <si>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</si>
  <si>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</si>
  <si>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</si>
  <si>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</si>
  <si>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</si>
  <si>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</si>
  <si>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</si>
  <si>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</si>
  <si>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</si>
  <si>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</si>
  <si>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</si>
  <si>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</si>
  <si>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</si>
  <si>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</si>
  <si>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</si>
  <si>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</si>
  <si>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</si>
  <si>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</si>
  <si>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</si>
  <si>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</si>
  <si>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</si>
  <si>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</si>
  <si>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</si>
  <si>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</si>
  <si>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</si>
  <si>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</si>
  <si>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</si>
  <si>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</si>
  <si>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</si>
  <si>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</si>
  <si>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</si>
  <si>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</si>
  <si>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</si>
  <si>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</si>
  <si>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</si>
  <si>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</si>
  <si>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</si>
  <si>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</si>
  <si>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</si>
  <si>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</si>
  <si>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</si>
  <si>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</si>
  <si>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</si>
  <si>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</si>
  <si>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</si>
  <si>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</si>
  <si>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</si>
  <si>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</si>
  <si>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</si>
  <si>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</si>
  <si>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</si>
  <si>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</si>
  <si>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</si>
  <si>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</si>
  <si>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</si>
  <si>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</si>
  <si>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</si>
  <si>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</si>
  <si>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</si>
  <si>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</si>
  <si>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</si>
  <si>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</si>
  <si>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</si>
  <si>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</si>
  <si>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</si>
  <si>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</si>
  <si>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</si>
  <si>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</si>
  <si>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</si>
  <si>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</si>
  <si>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</si>
  <si>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</si>
  <si>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</si>
  <si>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</si>
  <si>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</si>
  <si>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</si>
  <si>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</si>
  <si>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</si>
  <si>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</si>
  <si>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</si>
  <si>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</si>
  <si>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</si>
  <si>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</si>
  <si>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</si>
  <si>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</si>
  <si>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</si>
  <si>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</si>
  <si>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</si>
  <si>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</si>
  <si>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</si>
  <si>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</si>
  <si>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</si>
  <si>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</si>
  <si>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</si>
  <si>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</si>
  <si>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</si>
  <si>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</si>
  <si>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</si>
  <si>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</si>
  <si>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</si>
  <si>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</si>
  <si>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</si>
  <si>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</si>
  <si>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</si>
  <si>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</si>
  <si>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</si>
  <si>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</si>
  <si>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</si>
  <si>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</si>
  <si>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</si>
  <si>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</si>
  <si>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</si>
  <si>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</si>
  <si>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</si>
  <si>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</si>
  <si>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</si>
  <si>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</si>
  <si>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</si>
  <si>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</si>
  <si>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</si>
  <si>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</si>
  <si>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</si>
  <si>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</si>
  <si>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</si>
  <si>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</si>
  <si>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</si>
  <si>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</si>
  <si>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</si>
  <si>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</si>
  <si>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</si>
  <si>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</si>
  <si>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</si>
  <si>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</si>
  <si>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</si>
  <si>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</si>
  <si>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</si>
  <si>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</si>
  <si>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</si>
  <si>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</si>
  <si>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</si>
  <si>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</si>
  <si>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</si>
  <si>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</si>
  <si>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</si>
  <si>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</si>
  <si>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</si>
  <si>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</si>
  <si>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</si>
  <si>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</si>
  <si>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</si>
  <si>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</si>
  <si>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</si>
  <si>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</si>
  <si>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</si>
  <si>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</si>
  <si>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</si>
  <si>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</si>
  <si>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</si>
  <si>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</si>
  <si>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</si>
  <si>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</si>
  <si>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</si>
  <si>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</si>
  <si>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</si>
  <si>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</si>
  <si>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</si>
  <si>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</si>
  <si>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</si>
  <si>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</si>
  <si>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</si>
  <si>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</si>
  <si>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</si>
  <si>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</si>
  <si>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</si>
  <si>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</si>
  <si>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</si>
  <si>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</si>
  <si>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</si>
  <si>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</si>
  <si>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</si>
  <si>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</si>
  <si>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</si>
  <si>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</si>
  <si>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</si>
  <si>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</si>
  <si>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</si>
  <si>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</si>
  <si>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</si>
  <si>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</si>
  <si>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</si>
  <si>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</si>
  <si>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</si>
  <si>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</si>
  <si>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</si>
  <si>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</si>
  <si>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</si>
  <si>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</si>
  <si>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</si>
  <si>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</si>
  <si>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</si>
  <si>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</si>
  <si>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</si>
  <si>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</si>
  <si>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</si>
  <si>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</si>
  <si>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</si>
  <si>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</si>
  <si>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</si>
  <si>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</si>
  <si>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</si>
  <si>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</si>
  <si>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</si>
  <si>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</si>
  <si>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</si>
  <si>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</si>
  <si>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</si>
  <si>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</si>
  <si>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</si>
  <si>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</si>
  <si>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</si>
  <si>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</si>
  <si>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</si>
  <si>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</si>
  <si>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</si>
  <si>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</si>
  <si>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</si>
  <si>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</si>
  <si>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</si>
  <si>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</si>
  <si>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</si>
  <si>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</si>
  <si>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</si>
  <si>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</si>
  <si>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</si>
  <si>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</si>
  <si>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</si>
  <si>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</si>
  <si>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</si>
  <si>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</si>
  <si>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</si>
  <si>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</si>
  <si>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</si>
  <si>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</si>
  <si>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</si>
  <si>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</si>
  <si>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</si>
  <si>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</si>
  <si>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</si>
  <si>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</si>
  <si>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</si>
  <si>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</si>
  <si>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</si>
  <si>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</si>
  <si>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</si>
  <si>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</si>
  <si>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</si>
  <si>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</si>
  <si>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</si>
  <si>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</si>
  <si>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</si>
  <si>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</si>
  <si>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</si>
  <si>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</si>
  <si>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</si>
  <si>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</si>
  <si>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</si>
  <si>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</si>
  <si>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</si>
  <si>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</si>
  <si>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</si>
  <si>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</si>
  <si>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</si>
  <si>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</si>
  <si>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</si>
  <si>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</si>
  <si>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</si>
  <si>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</si>
  <si>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</si>
  <si>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</si>
  <si>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</si>
  <si>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</si>
  <si>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</si>
  <si>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</si>
  <si>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</si>
  <si>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</si>
  <si>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</si>
  <si>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</si>
  <si>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</si>
  <si>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</si>
  <si>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</si>
  <si>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</si>
  <si>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</si>
  <si>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</si>
  <si>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</si>
  <si>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</si>
  <si>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</si>
  <si>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</si>
  <si>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</si>
  <si>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</si>
  <si>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</si>
  <si>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</si>
  <si>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</si>
  <si>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</si>
  <si>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</si>
  <si>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</si>
  <si>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</si>
  <si>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</si>
  <si>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</si>
  <si>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</si>
  <si>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</si>
  <si>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</si>
  <si>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</si>
  <si>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</si>
  <si>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</si>
  <si>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</si>
  <si>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</si>
  <si>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</si>
  <si>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</si>
  <si>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</si>
  <si>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</si>
  <si>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</si>
  <si>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</si>
  <si>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</si>
  <si>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</si>
  <si>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</si>
  <si>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</si>
  <si>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</si>
  <si>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</si>
  <si>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</si>
  <si>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</si>
  <si>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</si>
  <si>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</si>
  <si>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</si>
  <si>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</si>
  <si>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</si>
  <si>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</si>
  <si>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</si>
  <si>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</si>
  <si>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</si>
  <si>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</si>
  <si>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</si>
  <si>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</si>
  <si>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</si>
  <si>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</si>
  <si>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</si>
  <si>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</si>
  <si>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</si>
  <si>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</si>
  <si>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</si>
  <si>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</si>
  <si>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</si>
  <si>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</si>
  <si>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</si>
  <si>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</si>
  <si>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</si>
  <si>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</si>
  <si>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</si>
  <si>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</si>
  <si>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</si>
  <si>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</si>
  <si>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</si>
  <si>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</si>
  <si>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</si>
  <si>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</si>
  <si>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</si>
  <si>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</si>
  <si>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</si>
  <si>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</si>
  <si>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</si>
  <si>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</si>
  <si>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</si>
  <si>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</si>
  <si>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</si>
  <si>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</si>
  <si>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</si>
  <si>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</si>
  <si>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</si>
  <si>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</si>
  <si>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</si>
  <si>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</si>
  <si>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</si>
  <si>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</si>
  <si>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</si>
  <si>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</si>
  <si>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</si>
  <si>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</si>
  <si>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</si>
  <si>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</si>
  <si>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</si>
  <si>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</si>
  <si>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</si>
  <si>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</si>
  <si>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</si>
  <si>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</si>
  <si>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</si>
  <si>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</si>
  <si>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</si>
  <si>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</si>
  <si>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</si>
  <si>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</si>
  <si>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</si>
  <si>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</si>
  <si>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</si>
  <si>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</si>
  <si>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</si>
  <si>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</si>
  <si>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</si>
  <si>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</si>
  <si>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</si>
  <si>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</si>
  <si>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</si>
  <si>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</si>
  <si>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</si>
  <si>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</si>
  <si>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</si>
  <si>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</si>
  <si>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</si>
  <si>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</si>
  <si>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</si>
  <si>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</si>
  <si>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</si>
  <si>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</si>
  <si>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</si>
  <si>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</si>
  <si>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</si>
  <si>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</si>
  <si>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</si>
  <si>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</si>
  <si>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</si>
  <si>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</si>
  <si>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</si>
  <si>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</si>
  <si>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</si>
  <si>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</si>
  <si>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</si>
  <si>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</si>
  <si>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</si>
  <si>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</si>
  <si>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</si>
  <si>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</si>
  <si>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</si>
  <si>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</si>
  <si>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</si>
  <si>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</si>
  <si>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</si>
  <si>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</si>
  <si>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</si>
  <si>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</si>
  <si>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</si>
  <si>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</si>
  <si>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</si>
  <si>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</si>
  <si>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</si>
  <si>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</si>
  <si>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</si>
  <si>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</si>
  <si>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</si>
  <si>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</si>
  <si>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</si>
  <si>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</si>
  <si>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</si>
  <si>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</si>
  <si>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</si>
  <si>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</si>
  <si>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</si>
  <si>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</si>
  <si>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</si>
  <si>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</si>
  <si>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</si>
  <si>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</si>
  <si>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</si>
  <si>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</si>
  <si>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</si>
  <si>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</si>
  <si>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</si>
  <si>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</si>
  <si>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</si>
  <si>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</si>
  <si>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</si>
  <si>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</si>
  <si>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</si>
  <si>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</si>
  <si>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</si>
  <si>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</si>
  <si>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</si>
  <si>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</si>
  <si>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</si>
  <si>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</si>
  <si>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</si>
  <si>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</si>
  <si>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</si>
  <si>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</si>
  <si>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</si>
  <si>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</si>
  <si>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</si>
  <si>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</si>
  <si>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</si>
  <si>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</si>
  <si>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</si>
  <si>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</si>
  <si>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</si>
  <si>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</si>
  <si>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</si>
  <si>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</si>
  <si>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</si>
  <si>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</si>
  <si>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</si>
  <si>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</si>
  <si>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</si>
  <si>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</si>
  <si>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</si>
  <si>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</si>
  <si>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</si>
  <si>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</si>
  <si>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</si>
  <si>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</si>
  <si>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</si>
  <si>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</si>
  <si>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</si>
  <si>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</si>
  <si>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</si>
  <si>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</si>
  <si>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</si>
  <si>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</si>
  <si>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</si>
  <si>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</si>
  <si>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</si>
  <si>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</si>
  <si>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</si>
  <si>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</si>
  <si>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</si>
  <si>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</si>
  <si>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</si>
  <si>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</si>
  <si>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</si>
  <si>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</si>
  <si>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</si>
  <si>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</si>
  <si>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</si>
  <si>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</si>
  <si>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</si>
  <si>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</si>
  <si>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</si>
  <si>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</si>
  <si>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</si>
  <si>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</si>
  <si>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</si>
  <si>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</si>
  <si>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</si>
  <si>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</si>
  <si>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</si>
  <si>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</si>
  <si>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</si>
  <si>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</si>
  <si>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</si>
  <si>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</si>
  <si>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</si>
  <si>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</si>
  <si>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</si>
  <si>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</si>
  <si>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</si>
  <si>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</si>
  <si>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</si>
  <si>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</si>
  <si>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</si>
  <si>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</si>
  <si>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</si>
  <si>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</si>
  <si>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</si>
  <si>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</si>
  <si>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</si>
  <si>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</si>
  <si>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</si>
  <si>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</si>
  <si>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</si>
  <si>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</si>
  <si>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</si>
  <si>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</si>
  <si>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</si>
  <si>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</si>
  <si>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</si>
  <si>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</si>
  <si>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</si>
  <si>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</si>
  <si>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</si>
  <si>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</si>
  <si>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</si>
  <si>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</si>
  <si>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</si>
  <si>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</si>
  <si>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</si>
  <si>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</si>
  <si>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</si>
  <si>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</si>
  <si>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</si>
  <si>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</si>
  <si>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</si>
  <si>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</si>
  <si>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</si>
  <si>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</si>
  <si>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</si>
  <si>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</si>
  <si>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</si>
  <si>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</si>
  <si>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</si>
  <si>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</si>
  <si>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</si>
  <si>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</si>
  <si>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</si>
  <si>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</si>
  <si>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</si>
  <si>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</si>
  <si>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</si>
  <si>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</si>
  <si>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</si>
  <si>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</si>
  <si>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</si>
  <si>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</si>
  <si>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</si>
  <si>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</si>
  <si>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</si>
  <si>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</si>
  <si>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</si>
  <si>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</si>
  <si>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</si>
  <si>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</si>
  <si>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</si>
  <si>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</si>
  <si>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</si>
  <si>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</si>
  <si>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</si>
  <si>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</si>
  <si>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</si>
  <si>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</si>
  <si>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</si>
  <si>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</si>
  <si>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</si>
  <si>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</si>
  <si>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</si>
  <si>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</si>
  <si>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</si>
  <si>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</si>
  <si>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</si>
  <si>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</si>
  <si>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</si>
  <si>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</si>
  <si>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</si>
  <si>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</si>
  <si>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</si>
  <si>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</si>
  <si>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</si>
  <si>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</si>
  <si>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</si>
  <si>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</si>
  <si>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</si>
  <si>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</si>
  <si>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</si>
  <si>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</si>
  <si>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</si>
  <si>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</si>
  <si>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</si>
  <si>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</si>
  <si>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</si>
  <si>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</si>
  <si>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</si>
  <si>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</si>
  <si>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</si>
  <si>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</si>
  <si>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</si>
  <si>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</si>
  <si>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</si>
  <si>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</si>
  <si>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</si>
  <si>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</si>
  <si>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</si>
  <si>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</si>
  <si>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</si>
  <si>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</si>
  <si>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</si>
  <si>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</si>
  <si>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</si>
  <si>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</si>
  <si>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</si>
  <si>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</si>
  <si>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</si>
  <si>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</si>
  <si>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</si>
  <si>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</si>
  <si>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</si>
  <si>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</si>
  <si>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</si>
  <si>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</si>
  <si>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</si>
  <si>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</si>
  <si>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</si>
  <si>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</si>
  <si>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</si>
  <si>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</si>
  <si>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</si>
  <si>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</si>
  <si>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</si>
  <si>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</si>
  <si>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</si>
  <si>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</si>
  <si>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</si>
  <si>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</si>
  <si>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</si>
  <si>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</si>
  <si>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</si>
  <si>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</si>
  <si>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</si>
  <si>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</si>
  <si>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</si>
  <si>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</si>
  <si>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</si>
  <si>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</si>
  <si>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</si>
  <si>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</si>
  <si>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</si>
  <si>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</si>
  <si>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</si>
  <si>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</si>
  <si>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</si>
  <si>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</si>
  <si>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</si>
  <si>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</si>
  <si>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</si>
  <si>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</si>
  <si>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</si>
  <si>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</si>
  <si>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</si>
  <si>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</si>
  <si>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</si>
  <si>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</si>
  <si>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</si>
  <si>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</si>
  <si>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</si>
  <si>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</si>
  <si>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</si>
  <si>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</si>
  <si>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</si>
  <si>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</si>
  <si>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</si>
  <si>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</si>
  <si>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</si>
  <si>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</si>
  <si>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</si>
  <si>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</si>
  <si>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</si>
  <si>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</si>
  <si>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</si>
  <si>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</si>
  <si>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</si>
  <si>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</si>
  <si>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</si>
  <si>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</si>
  <si>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</si>
  <si>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</si>
  <si>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</si>
  <si>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</si>
  <si>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</si>
  <si>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</si>
  <si>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</si>
  <si>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</si>
  <si>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</si>
  <si>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</si>
  <si>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</si>
  <si>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</si>
  <si>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</si>
  <si>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</si>
  <si>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</si>
  <si>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</si>
  <si>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</si>
  <si>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</si>
  <si>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</si>
  <si>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</si>
  <si>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</si>
  <si>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</si>
  <si>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</si>
  <si>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</si>
  <si>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</si>
  <si>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</si>
  <si>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</si>
  <si>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</si>
  <si>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</si>
  <si>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</si>
  <si>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</si>
  <si>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</si>
  <si>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</si>
  <si>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</si>
  <si>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</si>
  <si>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</si>
  <si>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</si>
  <si>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</si>
  <si>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</si>
  <si>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</si>
  <si>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</si>
  <si>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</si>
  <si>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</si>
  <si>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</si>
  <si>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</si>
  <si>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</si>
  <si>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</si>
  <si>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</si>
  <si>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</si>
  <si>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</si>
  <si>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</si>
  <si>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</si>
  <si>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</si>
  <si>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</si>
  <si>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</si>
  <si>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</si>
  <si>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</si>
  <si>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</si>
  <si>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</si>
  <si>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</si>
  <si>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</si>
  <si>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</si>
  <si>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</si>
  <si>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</si>
  <si>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</si>
  <si>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</si>
  <si>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</si>
  <si>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</si>
  <si>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</si>
  <si>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</si>
  <si>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</si>
  <si>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</si>
  <si>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</si>
  <si>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</si>
  <si>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</si>
  <si>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</si>
  <si>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</si>
  <si>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</si>
  <si>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</si>
  <si>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</si>
  <si>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</si>
  <si>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</si>
  <si>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</si>
  <si>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</si>
  <si>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</si>
  <si>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</si>
  <si>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</si>
  <si>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</si>
  <si>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</si>
  <si>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</si>
  <si>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</si>
  <si>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</si>
  <si>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</si>
  <si>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</si>
  <si>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</si>
  <si>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</si>
  <si>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</si>
  <si>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</si>
  <si>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</si>
  <si>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</si>
  <si>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</si>
  <si>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</si>
  <si>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</si>
  <si>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</si>
  <si>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</si>
  <si>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</si>
  <si>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</si>
  <si>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</si>
  <si>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</si>
  <si>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</si>
  <si>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</si>
  <si>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</si>
  <si>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</si>
  <si>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</si>
  <si>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</si>
  <si>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</si>
  <si>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</si>
  <si>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</si>
  <si>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</si>
  <si>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</si>
  <si>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</si>
  <si>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</si>
  <si>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</si>
  <si>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</si>
  <si>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</si>
  <si>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</si>
  <si>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</si>
  <si>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</si>
  <si>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</si>
  <si>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</si>
  <si>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</si>
  <si>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</si>
  <si>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</si>
  <si>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</si>
  <si>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</si>
  <si>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</si>
  <si>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</si>
  <si>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</si>
  <si>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</si>
  <si>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</si>
  <si>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</si>
  <si>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</si>
  <si>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</si>
  <si>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</si>
  <si>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</si>
  <si>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</si>
  <si>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</si>
  <si>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</si>
  <si>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</si>
  <si>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</si>
  <si>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</si>
  <si>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</si>
  <si>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</si>
  <si>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</si>
  <si>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</si>
  <si>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</si>
  <si>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</si>
  <si>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</si>
  <si>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</si>
  <si>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</si>
  <si>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</si>
  <si>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</si>
  <si>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</si>
  <si>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</si>
  <si>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</si>
  <si>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</si>
  <si>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</si>
  <si>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</si>
  <si>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</si>
  <si>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</si>
  <si>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</si>
  <si>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</si>
  <si>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</si>
  <si>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</si>
  <si>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</si>
  <si>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</si>
  <si>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</si>
  <si>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</si>
  <si>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</si>
  <si>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</si>
  <si>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</si>
  <si>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</si>
  <si>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</si>
  <si>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</si>
  <si>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</si>
  <si>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</si>
  <si>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</si>
  <si>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</si>
  <si>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</si>
  <si>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</si>
  <si>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</si>
  <si>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</si>
  <si>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</si>
  <si>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</si>
  <si>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</si>
  <si>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</si>
  <si>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</si>
  <si>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</si>
  <si>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</si>
  <si>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</si>
  <si>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</si>
  <si>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</si>
  <si>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</si>
  <si>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</si>
  <si>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</si>
  <si>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</si>
  <si>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</si>
  <si>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</si>
  <si>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</si>
  <si>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</si>
  <si>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</si>
  <si>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</si>
  <si>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</si>
  <si>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</si>
  <si>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</si>
  <si>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</si>
  <si>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</si>
  <si>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</si>
  <si>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</si>
  <si>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</si>
  <si>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</si>
  <si>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</si>
  <si>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</si>
  <si>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</si>
  <si>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</si>
  <si>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</si>
  <si>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</si>
  <si>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</si>
  <si>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</si>
  <si>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</si>
  <si>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</si>
  <si>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</si>
  <si>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</si>
  <si>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</si>
  <si>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</si>
  <si>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</si>
  <si>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</si>
  <si>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</si>
  <si>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</si>
  <si>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</si>
  <si>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</si>
  <si>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</si>
  <si>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</si>
  <si>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</si>
  <si>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</si>
  <si>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</si>
  <si>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</si>
  <si>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</si>
  <si>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</si>
  <si>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</si>
  <si>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</si>
  <si>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</si>
  <si>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</si>
  <si>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</si>
  <si>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</si>
  <si>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</si>
  <si>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</si>
  <si>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</si>
  <si>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</si>
  <si>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</si>
  <si>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</si>
  <si>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</si>
  <si>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</si>
  <si>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</si>
  <si>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</si>
  <si>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</si>
  <si>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</si>
  <si>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</si>
  <si>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</si>
  <si>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</si>
  <si>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</si>
  <si>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</si>
  <si>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</si>
  <si>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</si>
  <si>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</si>
  <si>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</si>
  <si>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</si>
  <si>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</si>
  <si>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</si>
  <si>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</si>
  <si>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</si>
  <si>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</si>
  <si>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</si>
  <si>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</si>
  <si>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</si>
  <si>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</si>
  <si>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</si>
  <si>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</si>
  <si>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</si>
  <si>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</si>
  <si>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</si>
  <si>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</si>
  <si>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</si>
  <si>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</si>
  <si>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</si>
  <si>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</si>
  <si>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</si>
  <si>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</si>
  <si>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</si>
  <si>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</si>
  <si>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</si>
  <si>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</si>
  <si>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</si>
  <si>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</si>
  <si>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</si>
  <si>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</si>
  <si>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</si>
  <si>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</si>
  <si>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</si>
  <si>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</si>
  <si>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</si>
  <si>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</si>
  <si>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</si>
  <si>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</si>
  <si>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</si>
  <si>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</si>
  <si>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</si>
  <si>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</si>
  <si>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</si>
  <si>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</si>
  <si>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</si>
  <si>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</si>
  <si>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</si>
  <si>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</si>
  <si>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</si>
  <si>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</si>
  <si>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</si>
  <si>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</si>
  <si>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</si>
  <si>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</si>
  <si>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</si>
  <si>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</si>
  <si>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</si>
  <si>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</si>
  <si>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</si>
  <si>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</si>
  <si>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</si>
  <si>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</si>
  <si>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</si>
  <si>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</si>
  <si>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</si>
  <si>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</si>
  <si>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</si>
  <si>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</si>
  <si>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</si>
  <si>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</si>
  <si>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</si>
  <si>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</si>
  <si>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</si>
  <si>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</si>
  <si>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</si>
  <si>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</si>
  <si>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</si>
  <si>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</si>
  <si>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</si>
  <si>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</si>
  <si>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</si>
  <si>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</si>
  <si>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</si>
  <si>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</si>
  <si>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</si>
  <si>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</si>
  <si>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</si>
  <si>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</si>
  <si>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</si>
  <si>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</si>
  <si>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</si>
  <si>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</si>
  <si>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</si>
  <si>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</si>
  <si>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</si>
  <si>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</si>
  <si>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</si>
  <si>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</si>
  <si>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</si>
  <si>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</si>
  <si>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</si>
  <si>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</si>
  <si>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</si>
  <si>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</si>
  <si>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</si>
  <si>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</si>
  <si>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</si>
  <si>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</si>
  <si>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</si>
  <si>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</si>
  <si>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</si>
  <si>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</si>
  <si>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</si>
  <si>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</si>
  <si>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</si>
  <si>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</si>
  <si>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</si>
  <si>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</si>
  <si>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</si>
  <si>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</si>
  <si>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</si>
  <si>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</si>
  <si>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</si>
  <si>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</si>
  <si>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</si>
  <si>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</si>
  <si>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</si>
  <si>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</si>
  <si>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</si>
  <si>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</si>
  <si>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</si>
  <si>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</si>
  <si>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</si>
  <si>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</si>
  <si>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</si>
  <si>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</si>
  <si>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</si>
  <si>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</si>
  <si>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</si>
  <si>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</si>
  <si>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</si>
  <si>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</si>
  <si>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</si>
  <si>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</si>
  <si>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</si>
  <si>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</si>
  <si>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</si>
  <si>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</si>
  <si>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</si>
  <si>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</si>
  <si>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</si>
  <si>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</si>
  <si>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</si>
  <si>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</si>
  <si>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</si>
  <si>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</si>
  <si>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</si>
  <si>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</si>
  <si>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</si>
  <si>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</si>
  <si>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</si>
  <si>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</si>
  <si>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</si>
  <si>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</si>
  <si>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</si>
  <si>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</si>
  <si>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</si>
  <si>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</si>
  <si>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</si>
  <si>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</si>
  <si>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</si>
  <si>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</si>
  <si>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</si>
  <si>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</si>
  <si>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</si>
  <si>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</si>
  <si>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</si>
  <si>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</si>
  <si>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</si>
  <si>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</si>
  <si>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</si>
  <si>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</si>
  <si>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</si>
  <si>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</si>
  <si>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</si>
  <si>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</si>
  <si>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</si>
  <si>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</si>
  <si>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</si>
  <si>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</si>
  <si>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</si>
  <si>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</si>
  <si>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</si>
  <si>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</si>
  <si>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</si>
  <si>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</si>
  <si>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</si>
  <si>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</si>
  <si>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</si>
  <si>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</si>
  <si>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</si>
  <si>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</si>
  <si>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</si>
  <si>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</si>
  <si>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</si>
  <si>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</si>
  <si>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</si>
  <si>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</si>
  <si>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</si>
  <si>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</si>
  <si>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</si>
  <si>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</si>
  <si>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</si>
  <si>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</si>
  <si>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</si>
  <si>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</si>
  <si>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</si>
  <si>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</si>
  <si>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</si>
  <si>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</si>
  <si>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</si>
  <si>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</si>
  <si>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</si>
  <si>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</si>
  <si>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</si>
  <si>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</si>
  <si>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</si>
  <si>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</si>
  <si>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</si>
  <si>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</si>
  <si>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</si>
  <si>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</si>
  <si>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</si>
  <si>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</si>
  <si>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</si>
  <si>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</si>
  <si>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</si>
  <si>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</si>
  <si>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</si>
  <si>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</si>
  <si>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</si>
  <si>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</si>
  <si>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</si>
  <si>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</si>
  <si>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</si>
  <si>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</si>
  <si>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</si>
  <si>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</si>
  <si>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</si>
  <si>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</si>
  <si>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</si>
  <si>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</si>
  <si>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</si>
  <si>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</si>
  <si>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</si>
  <si>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</si>
  <si>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</si>
  <si>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</si>
  <si>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</si>
  <si>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</si>
  <si>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</si>
  <si>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</si>
  <si>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</si>
  <si>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</si>
  <si>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</si>
  <si>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</si>
  <si>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</si>
  <si>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</si>
  <si>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</si>
  <si>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</si>
  <si>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</si>
  <si>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</si>
  <si>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</si>
  <si>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</si>
  <si>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</si>
  <si>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</si>
  <si>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</si>
  <si>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</si>
  <si>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</si>
  <si>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</si>
  <si>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</si>
  <si>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</si>
  <si>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</si>
  <si>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</si>
  <si>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</si>
  <si>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</si>
  <si>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</si>
  <si>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</si>
  <si>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</si>
  <si>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</si>
  <si>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</si>
  <si>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</si>
  <si>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</si>
  <si>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</si>
  <si>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</si>
  <si>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</si>
  <si>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</si>
  <si>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</si>
  <si>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</si>
  <si>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</si>
  <si>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</si>
  <si>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</si>
  <si>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</si>
  <si>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</si>
  <si>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</si>
  <si>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</si>
  <si>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</si>
  <si>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</si>
  <si>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</si>
  <si>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</si>
  <si>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</si>
  <si>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</si>
  <si>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</si>
  <si>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</si>
  <si>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</si>
  <si>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</si>
  <si>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</si>
  <si>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</si>
  <si>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</si>
  <si>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</si>
  <si>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</si>
  <si>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</si>
  <si>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</si>
  <si>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</si>
  <si>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</si>
  <si>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</si>
  <si>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</si>
  <si>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</si>
  <si>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</si>
  <si>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</si>
  <si>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</si>
  <si>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</si>
  <si>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</si>
  <si>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</si>
  <si>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</si>
  <si>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</si>
  <si>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</si>
  <si>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</si>
  <si>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</si>
  <si>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</si>
  <si>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</si>
  <si>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</si>
  <si>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</si>
  <si>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</si>
  <si>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</si>
  <si>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</si>
  <si>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</si>
  <si>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</si>
  <si>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</si>
  <si>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</si>
  <si>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</si>
  <si>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</si>
  <si>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</si>
  <si>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</si>
  <si>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</si>
  <si>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</si>
  <si>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</si>
  <si>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</si>
  <si>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</si>
  <si>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</si>
  <si>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</si>
  <si>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</si>
  <si>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</si>
  <si>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</si>
  <si>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</si>
  <si>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</si>
  <si>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</si>
  <si>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</si>
  <si>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</si>
  <si>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</si>
  <si>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</si>
  <si>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</si>
  <si>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</si>
  <si>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</si>
  <si>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</si>
  <si>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</si>
  <si>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</si>
  <si>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</si>
  <si>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</si>
  <si>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</si>
  <si>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</si>
  <si>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</si>
  <si>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</si>
  <si>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</si>
  <si>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</si>
  <si>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</si>
  <si>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</si>
  <si>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</si>
  <si>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</si>
  <si>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</si>
  <si>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</si>
  <si>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</si>
  <si>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</si>
  <si>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</si>
  <si>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</si>
  <si>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</si>
  <si>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</si>
  <si>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</si>
  <si>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</si>
  <si>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</si>
  <si>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</si>
  <si>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</si>
  <si>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</si>
  <si>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</si>
  <si>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</si>
  <si>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</si>
  <si>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</si>
  <si>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</si>
  <si>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</si>
  <si>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</si>
  <si>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</si>
  <si>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</si>
  <si>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</si>
  <si>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</si>
  <si>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</si>
  <si>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</si>
  <si>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</si>
  <si>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</si>
  <si>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</si>
  <si>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</si>
  <si>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</si>
  <si>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</si>
  <si>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</si>
  <si>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</si>
  <si>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</si>
  <si>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</si>
  <si>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</si>
  <si>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</si>
  <si>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</si>
  <si>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</si>
  <si>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</si>
  <si>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</si>
  <si>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</si>
  <si>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</si>
  <si>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</si>
  <si>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</si>
  <si>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</si>
  <si>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</si>
  <si>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</si>
  <si>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</si>
  <si>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</si>
  <si>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</si>
  <si>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</si>
  <si>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</si>
  <si>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</si>
  <si>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</si>
  <si>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</si>
  <si>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</si>
  <si>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</si>
  <si>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</si>
  <si>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</si>
  <si>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</si>
  <si>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</si>
  <si>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</si>
  <si>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</si>
  <si>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</si>
  <si>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</si>
  <si>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</si>
  <si>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</si>
  <si>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</si>
  <si>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</si>
  <si>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</si>
  <si>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</si>
  <si>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</si>
  <si>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</si>
  <si>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</si>
  <si>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</si>
  <si>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</si>
  <si>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</si>
  <si>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</si>
  <si>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</si>
  <si>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</si>
  <si>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</si>
  <si>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</si>
  <si>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</si>
  <si>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</si>
  <si>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</si>
  <si>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</si>
  <si>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</si>
  <si>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</si>
  <si>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</si>
  <si>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</si>
  <si>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</si>
  <si>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</si>
  <si>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</si>
  <si>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</si>
  <si>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</si>
  <si>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</si>
  <si>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</si>
  <si>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</si>
  <si>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</si>
  <si>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</si>
  <si>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</si>
  <si>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</si>
  <si>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</si>
  <si>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</si>
  <si>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</si>
  <si>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</si>
  <si>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</si>
  <si>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</si>
  <si>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</si>
  <si>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</si>
  <si>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</si>
  <si>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</si>
  <si>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</si>
  <si>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</si>
  <si>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</si>
  <si>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</si>
  <si>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</si>
  <si>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</si>
  <si>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</si>
  <si>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</si>
  <si>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</si>
  <si>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</si>
  <si>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</si>
  <si>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</si>
  <si>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</si>
  <si>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</si>
  <si>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</si>
  <si>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</si>
  <si>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</si>
  <si>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</si>
  <si>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</si>
  <si>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</si>
  <si>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</si>
  <si>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</si>
  <si>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</si>
  <si>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</si>
  <si>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</si>
  <si>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</si>
  <si>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</si>
  <si>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</si>
  <si>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</si>
  <si>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</si>
  <si>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</si>
  <si>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</si>
  <si>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</si>
  <si>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</si>
  <si>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</si>
  <si>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</si>
  <si>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</si>
  <si>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</si>
  <si>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</si>
  <si>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</si>
  <si>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</si>
  <si>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</si>
  <si>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</si>
  <si>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</si>
  <si>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</si>
  <si>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</si>
  <si>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</si>
  <si>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</si>
  <si>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</si>
  <si>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</si>
  <si>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</si>
  <si>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</si>
  <si>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</si>
  <si>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</si>
  <si>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</si>
  <si>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</si>
  <si>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</si>
  <si>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</si>
  <si>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</si>
  <si>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</si>
  <si>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</si>
  <si>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</si>
  <si>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</si>
  <si>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</si>
  <si>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</si>
  <si>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</si>
  <si>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</si>
  <si>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</si>
  <si>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</si>
  <si>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</si>
  <si>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</si>
  <si>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</si>
  <si>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</si>
  <si>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</si>
  <si>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</si>
  <si>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</si>
  <si>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</si>
  <si>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</si>
  <si>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</si>
  <si>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</si>
  <si>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</si>
  <si>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</si>
  <si>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</si>
  <si>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</si>
  <si>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</si>
  <si>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</si>
  <si>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</si>
  <si>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</si>
  <si>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</si>
  <si>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</si>
  <si>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</si>
  <si>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</si>
  <si>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</si>
  <si>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</si>
  <si>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</si>
  <si>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</si>
  <si>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</si>
  <si>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</si>
  <si>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</si>
  <si>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</si>
  <si>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</si>
  <si>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</si>
  <si>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</si>
  <si>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</si>
  <si>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</si>
  <si>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</si>
  <si>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</si>
  <si>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</si>
  <si>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</si>
  <si>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</si>
  <si>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</si>
  <si>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</si>
  <si>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</si>
  <si>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</si>
  <si>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</si>
  <si>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</si>
  <si>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</si>
  <si>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</si>
  <si>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</si>
  <si>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</si>
  <si>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</si>
  <si>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</si>
  <si>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</si>
  <si>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</si>
  <si>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</si>
  <si>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</si>
  <si>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</si>
  <si>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</si>
  <si>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</si>
  <si>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</si>
  <si>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</si>
  <si>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</si>
  <si>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</si>
  <si>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</si>
  <si>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</si>
  <si>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</si>
  <si>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</si>
  <si>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</si>
  <si>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</si>
  <si>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</si>
  <si>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</si>
  <si>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</si>
  <si>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</si>
  <si>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</si>
  <si>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</si>
  <si>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</si>
  <si>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</si>
  <si>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</si>
  <si>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</si>
  <si>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</si>
  <si>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</si>
  <si>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</si>
  <si>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</si>
  <si>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</si>
  <si>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</si>
  <si>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</si>
  <si>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</si>
  <si>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</si>
  <si>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</si>
  <si>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</si>
  <si>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</si>
  <si>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</si>
  <si>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</si>
  <si>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</si>
  <si>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</si>
  <si>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</si>
  <si>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</si>
  <si>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</si>
  <si>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</si>
  <si>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</si>
  <si>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</si>
  <si>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</si>
  <si>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</si>
  <si>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</si>
  <si>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</si>
  <si>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</si>
  <si>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</si>
  <si>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</si>
  <si>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</si>
  <si>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</si>
  <si>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</si>
  <si>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</si>
  <si>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</si>
  <si>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</si>
  <si>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</si>
  <si>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</si>
  <si>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</si>
  <si>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</si>
  <si>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</si>
  <si>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</si>
  <si>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</si>
  <si>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</si>
  <si>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</si>
  <si>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</si>
  <si>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</si>
  <si>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</si>
  <si>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</si>
  <si>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</si>
  <si>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</si>
  <si>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</si>
  <si>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</si>
  <si>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</si>
  <si>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</si>
  <si>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</si>
  <si>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</si>
  <si>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</si>
  <si>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</si>
  <si>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</si>
  <si>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</si>
  <si>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</si>
  <si>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</si>
  <si>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</si>
  <si>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</si>
  <si>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</si>
  <si>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</si>
  <si>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</si>
  <si>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</si>
  <si>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</si>
  <si>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</si>
  <si>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</si>
  <si>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</si>
  <si>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</si>
  <si>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</si>
  <si>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</si>
  <si>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</si>
  <si>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</si>
  <si>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</si>
  <si>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</si>
  <si>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</si>
  <si>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</si>
  <si>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</si>
  <si>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</si>
  <si>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</si>
  <si>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</si>
  <si>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</si>
  <si>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</si>
  <si>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</si>
  <si>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</si>
  <si>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</si>
  <si>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</si>
  <si>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</si>
  <si>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</si>
  <si>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</si>
  <si>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</si>
  <si>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</si>
  <si>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</si>
  <si>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</si>
  <si>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</si>
  <si>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</si>
  <si>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</si>
  <si>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</si>
  <si>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</si>
  <si>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</si>
  <si>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</si>
  <si>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</si>
  <si>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</si>
  <si>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</si>
  <si>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</si>
  <si>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</si>
  <si>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</si>
  <si>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</si>
  <si>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</si>
  <si>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</si>
  <si>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</si>
  <si>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</si>
  <si>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</si>
  <si>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</si>
  <si>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</si>
  <si>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</si>
  <si>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</si>
  <si>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</si>
  <si>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</si>
  <si>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</si>
  <si>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</si>
  <si>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</si>
  <si>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</si>
  <si>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</si>
  <si>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</si>
  <si>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</si>
  <si>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</si>
  <si>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</si>
  <si>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</si>
  <si>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</si>
  <si>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</si>
  <si>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</si>
  <si>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</si>
  <si>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</si>
  <si>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</si>
  <si>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</si>
  <si>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</si>
  <si>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</si>
  <si>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</si>
  <si>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</si>
  <si>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</si>
  <si>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</si>
  <si>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</si>
  <si>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</si>
  <si>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</si>
  <si>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</si>
  <si>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</si>
  <si>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</si>
  <si>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</si>
  <si>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</si>
  <si>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</si>
  <si>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</si>
  <si>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</si>
  <si>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</si>
  <si>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</si>
  <si>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</si>
  <si>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</si>
  <si>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</si>
  <si>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</si>
  <si>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</si>
  <si>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</si>
  <si>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</si>
  <si>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</si>
  <si>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</si>
  <si>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</si>
  <si>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</si>
  <si>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</si>
  <si>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</si>
  <si>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</si>
  <si>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</si>
  <si>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</si>
  <si>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</si>
  <si>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</si>
  <si>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</si>
  <si>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</si>
  <si>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</si>
  <si>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</si>
  <si>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</si>
  <si>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</si>
  <si>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</si>
  <si>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</si>
  <si>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</si>
  <si>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</si>
  <si>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</si>
  <si>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</si>
  <si>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</si>
  <si>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</si>
  <si>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</si>
  <si>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</si>
  <si>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</si>
  <si>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</si>
  <si>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</si>
  <si>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</si>
  <si>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</si>
  <si>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</si>
  <si>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</si>
  <si>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</si>
  <si>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</si>
  <si>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</si>
  <si>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</si>
  <si>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</si>
  <si>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</si>
  <si>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</si>
  <si>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</si>
  <si>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</si>
  <si>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</si>
  <si>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</si>
  <si>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</si>
  <si>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</si>
  <si>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</si>
  <si>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</si>
  <si>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</si>
  <si>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</si>
  <si>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</si>
  <si>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</si>
  <si>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</si>
  <si>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</si>
  <si>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</si>
  <si>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</si>
  <si>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</si>
  <si>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</si>
  <si>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</si>
  <si>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</si>
  <si>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</si>
  <si>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</si>
  <si>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</si>
  <si>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</si>
  <si>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</si>
  <si>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</si>
  <si>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</si>
  <si>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</si>
  <si>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</si>
  <si>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</si>
  <si>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</si>
  <si>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</si>
  <si>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</si>
  <si>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</si>
  <si>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</si>
  <si>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</si>
  <si>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</si>
  <si>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</si>
  <si>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</si>
  <si>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</si>
  <si>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</si>
  <si>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</si>
  <si>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</si>
  <si>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</si>
  <si>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</si>
  <si>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</si>
  <si>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</si>
  <si>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</si>
  <si>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</si>
  <si>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</si>
  <si>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</si>
  <si>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</si>
  <si>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</si>
  <si>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</si>
  <si>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</si>
  <si>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</si>
  <si>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</si>
  <si>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</si>
  <si>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</si>
  <si>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</si>
  <si>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</si>
  <si>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</si>
  <si>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</si>
  <si>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</si>
  <si>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</si>
  <si>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</si>
  <si>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</si>
  <si>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</si>
  <si>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</si>
  <si>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</si>
  <si>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</si>
  <si>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</si>
  <si>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</si>
  <si>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</si>
  <si>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</si>
  <si>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</si>
  <si>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</si>
  <si>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</si>
  <si>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</si>
  <si>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</si>
  <si>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</si>
  <si>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</si>
  <si>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</si>
  <si>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</si>
  <si>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</si>
  <si>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</si>
  <si>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</si>
  <si>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</si>
  <si>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</si>
  <si>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</si>
  <si>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</si>
  <si>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</si>
  <si>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</si>
  <si>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</si>
  <si>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</si>
  <si>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</si>
  <si>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</si>
  <si>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</si>
  <si>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</si>
  <si>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</si>
  <si>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</si>
  <si>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</si>
  <si>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</si>
  <si>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</si>
  <si>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</si>
  <si>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</si>
  <si>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</si>
  <si>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</si>
  <si>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</si>
  <si>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</si>
  <si>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</si>
  <si>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</si>
  <si>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</si>
  <si>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</si>
  <si>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</si>
  <si>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</si>
  <si>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</si>
  <si>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</si>
  <si>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</si>
  <si>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</si>
  <si>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</si>
  <si>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</si>
  <si>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</si>
  <si>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</si>
  <si>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</si>
  <si>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</si>
  <si>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</si>
  <si>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</si>
  <si>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</si>
  <si>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</si>
  <si>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</si>
  <si>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</si>
  <si>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</si>
  <si>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</si>
  <si>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</si>
  <si>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</si>
  <si>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</si>
  <si>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</si>
  <si>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</si>
  <si>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</si>
  <si>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</si>
  <si>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</si>
  <si>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</si>
  <si>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</si>
  <si>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</si>
  <si>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</si>
  <si>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</si>
  <si>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</si>
  <si>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</si>
  <si>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</si>
  <si>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</si>
  <si>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</si>
  <si>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</si>
  <si>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</si>
  <si>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</si>
  <si>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</si>
  <si>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</si>
  <si>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</si>
  <si>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</si>
  <si>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</si>
  <si>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</si>
  <si>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</si>
  <si>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</si>
  <si>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</si>
  <si>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</si>
  <si>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</si>
  <si>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</si>
  <si>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</si>
  <si>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</si>
  <si>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</si>
  <si>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</si>
  <si>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</si>
  <si>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</si>
  <si>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</si>
  <si>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</si>
  <si>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</si>
  <si>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</si>
  <si>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</si>
  <si>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</si>
  <si>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</si>
  <si>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</si>
  <si>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</si>
  <si>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</si>
  <si>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</si>
  <si>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</si>
  <si>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</si>
  <si>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</si>
  <si>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</si>
  <si>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</si>
  <si>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</si>
  <si>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</si>
  <si>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</si>
  <si>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</si>
  <si>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</si>
  <si>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</si>
  <si>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</si>
  <si>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</si>
  <si>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</si>
  <si>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</si>
  <si>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</si>
  <si>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</si>
  <si>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</si>
  <si>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</si>
  <si>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</si>
  <si>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</si>
  <si>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</si>
  <si>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</si>
  <si>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</si>
  <si>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</si>
  <si>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</si>
  <si>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</si>
  <si>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</si>
  <si>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</si>
  <si>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</si>
  <si>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</si>
  <si>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</si>
  <si>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</si>
  <si>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</si>
  <si>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</si>
  <si>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</si>
  <si>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</si>
  <si>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</si>
  <si>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</si>
  <si>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</si>
  <si>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</si>
  <si>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</si>
  <si>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</si>
  <si>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</si>
  <si>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</si>
  <si>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</si>
  <si>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</si>
  <si>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</si>
  <si>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</si>
  <si>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</si>
  <si>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</si>
  <si>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</si>
  <si>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</si>
  <si>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</si>
  <si>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</si>
  <si>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</si>
  <si>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</si>
  <si>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</si>
  <si>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</si>
  <si>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</si>
  <si>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</si>
  <si>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</si>
  <si>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</si>
  <si>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</si>
  <si>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</si>
  <si>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</si>
  <si>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</si>
  <si>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</si>
  <si>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</si>
  <si>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</si>
  <si>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</si>
  <si>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</si>
  <si>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</si>
  <si>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</si>
  <si>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</si>
  <si>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</si>
  <si>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</si>
  <si>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</si>
  <si>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</si>
  <si>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</si>
  <si>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</si>
  <si>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</si>
  <si>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</si>
  <si>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</si>
  <si>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</si>
  <si>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</si>
  <si>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</si>
  <si>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</si>
  <si>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</si>
  <si>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</si>
  <si>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</si>
  <si>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</si>
  <si>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</si>
  <si>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</si>
  <si>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</si>
  <si>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</si>
  <si>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</si>
  <si>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</si>
  <si>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</si>
  <si>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</si>
  <si>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</si>
  <si>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</si>
  <si>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</si>
  <si>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</si>
  <si>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</si>
  <si>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</si>
  <si>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</si>
  <si>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</si>
  <si>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</si>
  <si>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</si>
  <si>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</si>
  <si>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</si>
  <si>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</si>
  <si>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</si>
  <si>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</si>
  <si>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</si>
  <si>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</si>
  <si>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</si>
  <si>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</si>
  <si>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</si>
  <si>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</si>
  <si>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</si>
  <si>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</si>
  <si>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</si>
  <si>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</si>
  <si>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</si>
  <si>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</si>
  <si>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</si>
  <si>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</si>
  <si>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</si>
  <si>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</si>
  <si>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</si>
  <si>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</si>
  <si>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</si>
  <si>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</si>
  <si>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</si>
  <si>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</si>
  <si>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</si>
  <si>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</si>
  <si>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</si>
  <si>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</si>
  <si>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</si>
  <si>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</si>
  <si>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</si>
  <si>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</si>
  <si>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</si>
  <si>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</si>
  <si>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</si>
  <si>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</si>
  <si>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</si>
  <si>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</si>
  <si>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</si>
  <si>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</si>
  <si>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</si>
  <si>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</si>
  <si>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</si>
  <si>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</si>
  <si>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</si>
  <si>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</si>
  <si>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</si>
  <si>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</si>
  <si>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</si>
  <si>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</si>
  <si>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</si>
  <si>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</si>
  <si>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</si>
  <si>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</si>
  <si>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</si>
  <si>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</si>
  <si>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</si>
  <si>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</si>
  <si>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</si>
  <si>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</si>
  <si>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</si>
  <si>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</si>
  <si>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</si>
  <si>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</si>
  <si>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</si>
  <si>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</si>
  <si>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</si>
  <si>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</si>
  <si>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</si>
  <si>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</si>
  <si>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</si>
  <si>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</si>
  <si>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</si>
  <si>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</si>
  <si>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</si>
  <si>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</si>
  <si>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</si>
  <si>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</si>
  <si>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</si>
  <si>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</si>
  <si>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</si>
  <si>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</si>
  <si>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</si>
  <si>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</si>
  <si>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</si>
  <si>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</si>
  <si>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</si>
  <si>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</si>
  <si>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</si>
  <si>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</si>
  <si>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</si>
  <si>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</si>
  <si>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</si>
  <si>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</si>
  <si>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</si>
  <si>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</si>
  <si>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</si>
  <si>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</si>
  <si>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</si>
  <si>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</si>
  <si>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</si>
  <si>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</si>
  <si>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</si>
  <si>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</si>
  <si>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</si>
  <si>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</si>
  <si>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</si>
  <si>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</si>
  <si>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</si>
  <si>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</si>
  <si>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</si>
  <si>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</si>
  <si>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</si>
  <si>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</si>
  <si>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</si>
  <si>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</si>
  <si>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</si>
  <si>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</si>
  <si>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</si>
  <si>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</si>
  <si>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</si>
  <si>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</si>
  <si>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</si>
  <si>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</si>
  <si>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</si>
  <si>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</si>
  <si>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</si>
  <si>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</si>
  <si>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</si>
  <si>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</si>
  <si>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</si>
  <si>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</si>
  <si>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</si>
  <si>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</si>
  <si>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</si>
  <si>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</si>
  <si>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</si>
  <si>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</si>
  <si>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</si>
  <si>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</si>
  <si>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</si>
  <si>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</si>
  <si>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</si>
  <si>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</si>
  <si>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</si>
  <si>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</si>
  <si>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</si>
  <si>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</si>
  <si>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</si>
  <si>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</si>
  <si>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</si>
  <si>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</si>
  <si>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</si>
  <si>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</si>
  <si>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</si>
  <si>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</si>
  <si>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</si>
  <si>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</si>
  <si>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</si>
  <si>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</si>
  <si>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</si>
  <si>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</si>
  <si>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</si>
  <si>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</si>
  <si>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</si>
  <si>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</si>
  <si>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</si>
  <si>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</si>
  <si>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</si>
  <si>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</si>
  <si>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</si>
  <si>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</si>
  <si>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</si>
  <si>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</si>
  <si>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</si>
  <si>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</si>
  <si>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</si>
  <si>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</si>
  <si>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</si>
  <si>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</si>
  <si>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</si>
  <si>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</si>
  <si>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</si>
  <si>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</si>
  <si>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</si>
  <si>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</si>
  <si>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</si>
  <si>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</si>
  <si>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</si>
  <si>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</si>
  <si>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</si>
  <si>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</si>
  <si>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</si>
  <si>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</si>
  <si>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</si>
  <si>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</si>
  <si>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</si>
  <si>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</si>
  <si>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</si>
  <si>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</si>
  <si>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</si>
  <si>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</si>
  <si>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</si>
  <si>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</si>
  <si>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</si>
  <si>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</si>
  <si>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</si>
  <si>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</si>
  <si>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</si>
  <si>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</si>
  <si>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</si>
  <si>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</si>
  <si>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</si>
  <si>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</si>
  <si>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</si>
  <si>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</si>
  <si>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</si>
  <si>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</si>
  <si>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</si>
  <si>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</si>
  <si>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</si>
  <si>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</si>
  <si>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</si>
  <si>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</si>
  <si>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</si>
  <si>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</si>
  <si>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</si>
  <si>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</si>
  <si>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</si>
  <si>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</si>
  <si>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</si>
  <si>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</si>
  <si>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</si>
  <si>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</si>
  <si>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</si>
  <si>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</si>
  <si>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</si>
  <si>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</si>
  <si>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</si>
  <si>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</si>
  <si>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</si>
  <si>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</si>
  <si>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</si>
  <si>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</si>
  <si>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</si>
  <si>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</si>
  <si>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</si>
  <si>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</si>
  <si>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</si>
  <si>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</si>
  <si>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</si>
  <si>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</si>
  <si>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</si>
  <si>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</si>
  <si>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</si>
  <si>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</si>
  <si>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</si>
  <si>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</si>
  <si>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</si>
  <si>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</si>
  <si>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</si>
  <si>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</si>
  <si>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</si>
  <si>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</si>
  <si>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</si>
  <si>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</si>
  <si>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</si>
  <si>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</si>
  <si>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</si>
  <si>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</si>
  <si>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</si>
  <si>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</si>
  <si>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</si>
  <si>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</si>
  <si>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</si>
  <si>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</si>
  <si>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</si>
  <si>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</si>
  <si>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</si>
  <si>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</si>
  <si>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</si>
  <si>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</si>
  <si>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</si>
  <si>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</si>
  <si>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</si>
  <si>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</si>
  <si>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</si>
  <si>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</si>
  <si>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</si>
  <si>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</si>
  <si>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</si>
  <si>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</si>
  <si>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</si>
  <si>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</si>
  <si>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</si>
  <si>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</si>
  <si>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</si>
  <si>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</si>
  <si>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</si>
  <si>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</si>
  <si>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</si>
  <si>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</si>
  <si>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</si>
  <si>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</si>
  <si>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</si>
  <si>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</si>
  <si>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</si>
  <si>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</si>
  <si>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</si>
  <si>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</si>
  <si>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</si>
  <si>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</si>
  <si>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</si>
  <si>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</si>
  <si>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</si>
  <si>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</si>
  <si>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</si>
  <si>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</si>
  <si>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</si>
  <si>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</si>
  <si>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</si>
  <si>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</si>
  <si>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</si>
  <si>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</si>
  <si>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</si>
  <si>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</si>
  <si>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</si>
  <si>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</si>
  <si>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</si>
  <si>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</si>
  <si>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</si>
  <si>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</si>
  <si>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</si>
  <si>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</si>
  <si>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</si>
  <si>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</si>
  <si>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</si>
  <si>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</si>
  <si>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</si>
  <si>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</si>
  <si>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</si>
  <si>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</si>
  <si>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</si>
  <si>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</si>
  <si>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</si>
  <si>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</si>
  <si>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</si>
  <si>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</si>
  <si>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</si>
  <si>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</si>
  <si>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</si>
  <si>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</si>
  <si>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</si>
  <si>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</si>
  <si>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</si>
  <si>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</si>
  <si>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</si>
  <si>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</si>
  <si>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</si>
  <si>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</si>
  <si>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</si>
  <si>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</si>
  <si>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</si>
  <si>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</si>
  <si>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</si>
  <si>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</si>
  <si>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</si>
  <si>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</si>
  <si>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</si>
  <si>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</si>
  <si>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</si>
  <si>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</si>
  <si>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</si>
  <si>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</si>
  <si>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</si>
  <si>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</si>
  <si>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</si>
  <si>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</si>
  <si>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</si>
  <si>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</si>
  <si>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</si>
  <si>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</si>
  <si>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</si>
  <si>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</si>
  <si>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</si>
  <si>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</si>
  <si>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</si>
  <si>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</si>
  <si>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</si>
  <si>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</si>
  <si>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</si>
  <si>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</si>
  <si>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</si>
  <si>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</si>
  <si>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</si>
  <si>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</si>
  <si>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</si>
  <si>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</si>
  <si>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</si>
  <si>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</si>
  <si>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</si>
  <si>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</si>
  <si>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</si>
  <si>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</si>
  <si>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</si>
  <si>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</si>
  <si>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</si>
  <si>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</si>
  <si>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</si>
  <si>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</si>
  <si>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</si>
  <si>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</si>
  <si>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</si>
  <si>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</si>
  <si>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</si>
  <si>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</si>
  <si>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</si>
  <si>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</si>
  <si>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</si>
  <si>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</si>
  <si>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</si>
  <si>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</si>
  <si>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</si>
  <si>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</si>
  <si>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</si>
  <si>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</si>
  <si>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</si>
  <si>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</si>
  <si>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</si>
  <si>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</si>
  <si>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</si>
  <si>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</si>
  <si>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</si>
  <si>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</si>
  <si>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</si>
  <si>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</si>
  <si>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</si>
  <si>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</si>
  <si>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</si>
  <si>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</si>
  <si>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</si>
  <si>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</si>
  <si>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</si>
  <si>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</si>
  <si>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</si>
  <si>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</si>
  <si>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</si>
  <si>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</si>
  <si>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</si>
  <si>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</si>
  <si>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</si>
  <si>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</si>
  <si>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</si>
  <si>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</si>
  <si>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</si>
  <si>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</si>
  <si>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</si>
  <si>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</si>
  <si>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</si>
  <si>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</si>
  <si>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</si>
  <si>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</si>
  <si>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</si>
  <si>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</si>
  <si>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</si>
  <si>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</si>
  <si>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</si>
  <si>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</si>
  <si>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</si>
  <si>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</si>
  <si>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</si>
  <si>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</si>
  <si>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</si>
  <si>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</si>
  <si>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</si>
  <si>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</si>
  <si>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</si>
  <si>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</si>
  <si>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</si>
  <si>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</si>
  <si>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</si>
  <si>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</si>
  <si>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</si>
  <si>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</si>
  <si>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</si>
  <si>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</si>
  <si>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</si>
  <si>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</si>
  <si>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</si>
  <si>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</si>
  <si>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</si>
  <si>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</si>
  <si>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</si>
  <si>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</si>
  <si>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</si>
  <si>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</si>
  <si>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</si>
  <si>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</si>
  <si>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</si>
  <si>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</si>
  <si>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</si>
  <si>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</si>
  <si>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</si>
  <si>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</si>
  <si>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</si>
  <si>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</si>
  <si>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</si>
  <si>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</si>
  <si>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</si>
  <si>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</si>
  <si>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</si>
  <si>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</si>
  <si>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</si>
  <si>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</si>
  <si>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</si>
  <si>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</si>
  <si>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</si>
  <si>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</si>
  <si>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</si>
  <si>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</si>
  <si>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</si>
  <si>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</si>
  <si>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</si>
  <si>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</si>
  <si>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</si>
  <si>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</si>
  <si>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</si>
  <si>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</si>
  <si>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</si>
  <si>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</si>
  <si>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</si>
  <si>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</si>
  <si>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</si>
  <si>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</si>
  <si>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</si>
  <si>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</si>
  <si>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</si>
  <si>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</si>
  <si>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</si>
  <si>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</si>
  <si>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</si>
  <si>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</si>
  <si>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</si>
  <si>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</si>
  <si>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</si>
  <si>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</si>
  <si>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</si>
  <si>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</si>
  <si>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</si>
  <si>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</si>
  <si>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</si>
  <si>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</si>
  <si>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</si>
  <si>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</si>
  <si>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</si>
  <si>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</si>
  <si>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</si>
  <si>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</si>
  <si>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</si>
  <si>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</si>
  <si>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</si>
  <si>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</si>
  <si>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</si>
  <si>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</si>
  <si>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</si>
  <si>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</si>
  <si>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</si>
  <si>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</si>
  <si>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</si>
  <si>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</si>
  <si>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</si>
  <si>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</si>
  <si>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</si>
  <si>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</si>
  <si>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</si>
  <si>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</si>
  <si>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</si>
  <si>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</si>
  <si>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</si>
  <si>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</si>
  <si>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</si>
  <si>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</si>
  <si>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</si>
  <si>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</si>
  <si>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</si>
  <si>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</si>
  <si>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</si>
  <si>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</si>
  <si>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</si>
  <si>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</si>
  <si>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</si>
  <si>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</si>
  <si>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</si>
  <si>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</si>
  <si>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</si>
  <si>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</si>
  <si>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</si>
  <si>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</si>
  <si>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</si>
  <si>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</si>
  <si>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</si>
  <si>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</si>
  <si>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</si>
  <si>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</si>
  <si>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</si>
  <si>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</si>
  <si>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</si>
  <si>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</si>
  <si>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</si>
  <si>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</si>
  <si>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</si>
  <si>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</si>
  <si>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</si>
  <si>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</si>
  <si>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</si>
  <si>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</si>
  <si>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</si>
  <si>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</si>
  <si>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</si>
  <si>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</si>
  <si>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</si>
  <si>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</si>
  <si>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</si>
  <si>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</si>
  <si>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</si>
  <si>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</si>
  <si>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</si>
  <si>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</si>
  <si>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</si>
  <si>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</si>
  <si>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</si>
  <si>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</si>
  <si>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</si>
  <si>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</si>
  <si>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</si>
  <si>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</si>
  <si>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</si>
  <si>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</si>
  <si>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</si>
  <si>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</si>
  <si>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</si>
  <si>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</si>
  <si>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</si>
  <si>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</si>
  <si>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</si>
  <si>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</si>
  <si>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</si>
  <si>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</si>
  <si>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</si>
  <si>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</si>
  <si>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</si>
  <si>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</si>
  <si>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</si>
  <si>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</si>
  <si>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</si>
  <si>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</si>
  <si>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</si>
  <si>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</si>
  <si>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</si>
  <si>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</si>
  <si>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</si>
  <si>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</si>
  <si>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</si>
  <si>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</si>
  <si>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</si>
  <si>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</si>
  <si>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</si>
  <si>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</si>
  <si>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</si>
  <si>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</si>
  <si>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</si>
  <si>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</si>
  <si>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</si>
  <si>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</si>
  <si>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</si>
  <si>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</si>
  <si>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</si>
  <si>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</si>
  <si>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</si>
  <si>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</si>
  <si>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</si>
  <si>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</si>
  <si>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</si>
  <si>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</si>
  <si>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</si>
  <si>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</si>
  <si>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</si>
  <si>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</si>
  <si>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</si>
  <si>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</si>
  <si>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</si>
  <si>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</si>
  <si>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</si>
  <si>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</si>
  <si>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</si>
  <si>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</si>
  <si>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</si>
  <si>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</si>
  <si>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</si>
  <si>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</si>
  <si>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</si>
  <si>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</si>
  <si>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</si>
  <si>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</si>
  <si>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</si>
  <si>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</si>
  <si>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</si>
  <si>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</si>
  <si>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</si>
  <si>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</si>
  <si>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</si>
  <si>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</si>
  <si>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</si>
  <si>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</si>
  <si>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</si>
  <si>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</si>
  <si>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</si>
  <si>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</si>
  <si>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</si>
  <si>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</si>
  <si>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</si>
  <si>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</si>
  <si>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</si>
  <si>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</si>
  <si>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</si>
  <si>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</si>
  <si>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</si>
  <si>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</si>
  <si>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</si>
  <si>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</si>
  <si>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</si>
  <si>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</si>
  <si>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</si>
  <si>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</si>
  <si>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</si>
  <si>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</si>
  <si>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</si>
  <si>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</si>
  <si>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</si>
  <si>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</si>
  <si>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</si>
  <si>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</si>
  <si>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</si>
  <si>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</si>
  <si>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</si>
  <si>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</si>
  <si>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</si>
  <si>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</si>
  <si>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</si>
  <si>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</si>
  <si>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</si>
  <si>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</si>
  <si>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</si>
  <si>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</si>
  <si>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</si>
  <si>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</si>
  <si>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</si>
  <si>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</si>
  <si>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</si>
  <si>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</si>
  <si>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</si>
  <si>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</si>
  <si>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</si>
  <si>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</si>
  <si>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</si>
  <si>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</si>
  <si>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</si>
  <si>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</si>
  <si>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</si>
  <si>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</si>
  <si>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</si>
  <si>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</si>
  <si>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</si>
  <si>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</si>
  <si>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</si>
  <si>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</si>
  <si>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</si>
  <si>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</si>
  <si>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</si>
  <si>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</si>
  <si>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</si>
  <si>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</si>
  <si>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</si>
  <si>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</si>
  <si>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</si>
  <si>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</si>
  <si>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</si>
  <si>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</si>
  <si>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</si>
  <si>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</si>
  <si>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</si>
  <si>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</si>
  <si>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</si>
  <si>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</si>
  <si>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</si>
  <si>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</si>
  <si>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</si>
  <si>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</si>
  <si>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</si>
  <si>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</si>
  <si>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</si>
  <si>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</si>
  <si>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</si>
  <si>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</si>
  <si>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</si>
  <si>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</si>
  <si>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</si>
  <si>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</si>
  <si>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</si>
  <si>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</si>
  <si>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</si>
  <si>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</si>
  <si>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</si>
  <si>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</si>
  <si>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</si>
  <si>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</si>
  <si>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</si>
  <si>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</si>
  <si>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</si>
  <si>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</si>
  <si>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</si>
  <si>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</si>
  <si>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</si>
  <si>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</si>
  <si>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</si>
  <si>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</si>
  <si>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</si>
  <si>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</si>
  <si>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</si>
  <si>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</si>
  <si>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</si>
  <si>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</si>
  <si>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</si>
  <si>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</si>
  <si>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</si>
  <si>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</si>
  <si>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</si>
  <si>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</si>
  <si>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</si>
  <si>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</si>
  <si>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</si>
  <si>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</si>
  <si>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</si>
  <si>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</si>
  <si>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</si>
  <si>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</si>
  <si>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</si>
  <si>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</si>
  <si>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</si>
  <si>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</si>
  <si>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</si>
  <si>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</si>
  <si>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</si>
  <si>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</si>
  <si>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</si>
  <si>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</si>
  <si>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</si>
  <si>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</si>
  <si>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</si>
  <si>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</si>
  <si>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</si>
  <si>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</si>
  <si>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</si>
  <si>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</si>
  <si>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</si>
  <si>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</si>
  <si>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</si>
  <si>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</si>
  <si>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</si>
  <si>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</si>
  <si>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</si>
  <si>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</si>
  <si>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</si>
  <si>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</si>
  <si>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</si>
  <si>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</si>
  <si>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</si>
  <si>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</si>
  <si>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</si>
  <si>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</si>
  <si>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</si>
  <si>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</si>
  <si>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</si>
  <si>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</si>
  <si>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</si>
  <si>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</si>
  <si>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</si>
  <si>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</si>
  <si>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</si>
  <si>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</si>
  <si>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</si>
  <si>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</si>
  <si>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</si>
  <si>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</si>
  <si>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</si>
  <si>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</si>
  <si>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</si>
  <si>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</si>
  <si>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</si>
  <si>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</si>
  <si>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</si>
  <si>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</si>
  <si>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</si>
  <si>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</si>
  <si>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</si>
  <si>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</si>
  <si>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</si>
  <si>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</si>
  <si>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</si>
  <si>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</si>
  <si>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</si>
  <si>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</si>
  <si>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</si>
  <si>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</si>
  <si>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</si>
  <si>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</si>
  <si>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</si>
  <si>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</si>
  <si>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</si>
  <si>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</si>
  <si>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</si>
  <si>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</si>
  <si>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</si>
  <si>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</si>
  <si>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</si>
  <si>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</si>
  <si>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</si>
  <si>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</si>
  <si>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</si>
  <si>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</si>
  <si>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</si>
  <si>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</si>
  <si>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</si>
  <si>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</si>
  <si>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</si>
  <si>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</si>
  <si>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</si>
  <si>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</si>
  <si>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</si>
  <si>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</si>
  <si>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</si>
  <si>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</si>
  <si>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</si>
  <si>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</si>
  <si>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</si>
  <si>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</si>
  <si>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</si>
  <si>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</si>
  <si>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</si>
  <si>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</si>
  <si>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</si>
  <si>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</si>
  <si>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</si>
  <si>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</si>
  <si>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</si>
  <si>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</si>
  <si>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</si>
  <si>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</si>
  <si>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</si>
  <si>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</si>
  <si>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</si>
  <si>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</si>
  <si>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</si>
  <si>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</si>
  <si>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</si>
  <si>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</si>
  <si>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</si>
  <si>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</si>
  <si>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</si>
  <si>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</si>
  <si>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</si>
  <si>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</si>
  <si>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</si>
  <si>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</si>
  <si>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</si>
  <si>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</si>
  <si>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</si>
  <si>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</si>
  <si>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</si>
  <si>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</si>
  <si>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</si>
  <si>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</si>
  <si>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</si>
  <si>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</si>
  <si>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</si>
  <si>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</si>
  <si>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</si>
  <si>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</si>
  <si>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</si>
  <si>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</si>
  <si>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</si>
  <si>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</si>
  <si>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</si>
  <si>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</si>
  <si>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</si>
  <si>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</si>
  <si>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</si>
  <si>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</si>
  <si>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</si>
  <si>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</si>
  <si>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</si>
  <si>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</si>
  <si>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</si>
  <si>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</si>
  <si>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</si>
  <si>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</si>
  <si>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</si>
  <si>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</si>
  <si>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</si>
  <si>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</si>
  <si>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</si>
  <si>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</si>
  <si>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</si>
  <si>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</si>
  <si>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</si>
  <si>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</si>
  <si>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</si>
  <si>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</si>
  <si>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</si>
  <si>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</si>
  <si>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</si>
  <si>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</si>
  <si>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</si>
  <si>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</si>
  <si>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</si>
  <si>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</si>
  <si>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</si>
  <si>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</si>
  <si>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</si>
  <si>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</si>
  <si>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</si>
  <si>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</si>
  <si>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</si>
  <si>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</si>
  <si>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</si>
  <si>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</si>
  <si>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</si>
  <si>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</si>
  <si>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</si>
  <si>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</si>
  <si>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</si>
  <si>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</si>
  <si>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</si>
  <si>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</si>
  <si>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</si>
  <si>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</si>
  <si>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</si>
  <si>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</si>
  <si>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</si>
  <si>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</si>
  <si>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</si>
  <si>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</si>
  <si>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</si>
  <si>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</si>
  <si>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</si>
  <si>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</si>
  <si>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</si>
  <si>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</si>
  <si>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</si>
  <si>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</si>
  <si>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</si>
  <si>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</si>
  <si>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</si>
  <si>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</si>
  <si>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</si>
  <si>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</si>
  <si>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</si>
  <si>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</si>
  <si>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</si>
  <si>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</si>
  <si>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</si>
  <si>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</si>
  <si>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</si>
  <si>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</si>
  <si>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</si>
  <si>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</si>
  <si>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</si>
  <si>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</si>
  <si>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</si>
  <si>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</si>
  <si>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</si>
  <si>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</si>
  <si>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</si>
  <si>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</si>
  <si>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</si>
  <si>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</si>
  <si>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</si>
  <si>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</si>
  <si>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</si>
  <si>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</si>
  <si>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</si>
  <si>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</si>
  <si>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</si>
  <si>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</si>
  <si>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</si>
  <si>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</si>
  <si>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</si>
  <si>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</si>
  <si>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</si>
  <si>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</si>
  <si>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</si>
  <si>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</si>
  <si>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</si>
  <si>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</si>
  <si>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</si>
  <si>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</si>
  <si>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</si>
  <si>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</si>
  <si>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</si>
  <si>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</si>
  <si>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</si>
  <si>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</si>
  <si>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</si>
  <si>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</si>
  <si>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</si>
  <si>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</si>
  <si>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</si>
  <si>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</si>
  <si>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</si>
  <si>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</si>
  <si>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</si>
  <si>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</si>
  <si>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</si>
  <si>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</si>
  <si>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</si>
  <si>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</si>
  <si>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</si>
  <si>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</si>
  <si>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</si>
  <si>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</si>
  <si>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</si>
  <si>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</si>
  <si>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</si>
  <si>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</si>
  <si>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</si>
  <si>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</si>
  <si>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</si>
  <si>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</si>
  <si>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</si>
  <si>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</si>
  <si>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</si>
  <si>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</si>
  <si>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</si>
  <si>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</si>
  <si>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</si>
  <si>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</si>
  <si>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</si>
  <si>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</si>
  <si>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</si>
  <si>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</si>
  <si>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</si>
  <si>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</si>
  <si>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</si>
  <si>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</si>
  <si>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</si>
  <si>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</si>
  <si>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</si>
  <si>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</si>
  <si>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</si>
  <si>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</si>
  <si>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</si>
  <si>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</si>
  <si>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</si>
  <si>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</si>
  <si>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</si>
  <si>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</si>
  <si>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</si>
  <si>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</si>
  <si>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</si>
  <si>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</si>
  <si>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</si>
  <si>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</si>
  <si>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</si>
  <si>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</si>
  <si>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</si>
  <si>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</si>
  <si>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</si>
  <si>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</si>
  <si>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</si>
  <si>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</si>
  <si>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</si>
  <si>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</si>
  <si>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</si>
  <si>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</si>
  <si>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</si>
  <si>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</si>
  <si>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</si>
  <si>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</si>
  <si>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</si>
  <si>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</si>
  <si>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</si>
  <si>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</si>
  <si>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</si>
  <si>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</si>
  <si>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</si>
  <si>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</si>
  <si>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</si>
  <si>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</si>
  <si>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</si>
  <si>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</si>
  <si>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</si>
  <si>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</si>
  <si>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</si>
  <si>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</si>
  <si>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</si>
  <si>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</si>
  <si>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</si>
  <si>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</si>
  <si>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</si>
  <si>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</si>
  <si>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</si>
  <si>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</si>
  <si>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</si>
  <si>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</si>
  <si>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</si>
  <si>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</si>
  <si>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</si>
  <si>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</si>
  <si>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</si>
  <si>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</si>
  <si>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</si>
  <si>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</si>
  <si>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</si>
  <si>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</si>
  <si>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</si>
  <si>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</si>
  <si>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</si>
  <si>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</si>
  <si>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</si>
  <si>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</si>
  <si>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</si>
  <si>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</si>
  <si>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</si>
  <si>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</si>
  <si>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</si>
  <si>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</si>
  <si>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</si>
  <si>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</si>
  <si>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</si>
  <si>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</si>
  <si>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</si>
  <si>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</si>
  <si>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</si>
  <si>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</si>
  <si>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</si>
  <si>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</si>
  <si>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</si>
  <si>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</si>
  <si>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</si>
  <si>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</si>
  <si>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</si>
  <si>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</si>
  <si>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</si>
  <si>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</si>
  <si>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</si>
  <si>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</si>
  <si>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</si>
  <si>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</si>
  <si>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</si>
  <si>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</si>
  <si>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</si>
  <si>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</si>
  <si>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</si>
  <si>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</si>
  <si>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</si>
  <si>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</si>
  <si>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</si>
  <si>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</si>
  <si>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</si>
  <si>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</si>
  <si>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</si>
  <si>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</si>
  <si>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</si>
  <si>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</si>
  <si>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</si>
  <si>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</si>
  <si>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</si>
  <si>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</si>
  <si>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</si>
  <si>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</si>
  <si>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</si>
  <si>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</si>
  <si>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</si>
  <si>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</si>
  <si>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</si>
  <si>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</si>
  <si>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</si>
  <si>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</si>
  <si>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</si>
  <si>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</si>
  <si>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</si>
  <si>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</si>
  <si>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</si>
  <si>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</si>
  <si>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</si>
  <si>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</si>
  <si>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</si>
  <si>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</si>
  <si>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</si>
  <si>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</si>
  <si>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</si>
  <si>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</si>
  <si>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</si>
  <si>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</si>
  <si>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</si>
  <si>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</si>
  <si>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</si>
  <si>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</si>
  <si>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</si>
  <si>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</si>
  <si>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</si>
  <si>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</si>
  <si>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</si>
  <si>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</si>
  <si>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</si>
  <si>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</si>
  <si>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</si>
  <si>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</si>
  <si>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</si>
  <si>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</si>
  <si>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</si>
  <si>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</si>
  <si>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</si>
  <si>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</si>
  <si>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</si>
  <si>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</si>
  <si>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</si>
  <si>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</si>
  <si>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</si>
  <si>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</si>
  <si>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</si>
  <si>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</si>
  <si>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</si>
  <si>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</si>
  <si>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</si>
  <si>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</si>
  <si>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</si>
  <si>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</si>
  <si>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</si>
  <si>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</si>
  <si>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</si>
  <si>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</si>
  <si>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</si>
  <si>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</si>
  <si>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</si>
  <si>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</si>
  <si>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</si>
  <si>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</si>
  <si>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</si>
  <si>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</si>
  <si>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</si>
  <si>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</si>
  <si>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</si>
  <si>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</si>
  <si>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</si>
  <si>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</si>
  <si>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</si>
  <si>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</si>
  <si>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</si>
  <si>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</si>
  <si>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</si>
  <si>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</si>
  <si>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</si>
  <si>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</si>
  <si>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</si>
  <si>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</si>
  <si>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</si>
  <si>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</si>
  <si>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</si>
  <si>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</si>
  <si>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</si>
  <si>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</si>
  <si>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</si>
  <si>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</si>
  <si>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</si>
  <si>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</si>
  <si>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</si>
  <si>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</si>
  <si>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</si>
  <si>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</si>
  <si>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</si>
  <si>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</si>
  <si>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</si>
  <si>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</si>
  <si>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</si>
  <si>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</si>
  <si>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</si>
  <si>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</si>
  <si>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</si>
  <si>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</si>
  <si>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</si>
  <si>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</si>
  <si>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</si>
  <si>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</si>
  <si>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</si>
  <si>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</si>
  <si>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</si>
  <si>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</si>
  <si>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</si>
  <si>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</si>
  <si>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</si>
  <si>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</si>
  <si>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</si>
  <si>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</si>
  <si>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</si>
  <si>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</si>
  <si>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</si>
  <si>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</si>
  <si>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</si>
  <si>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</si>
  <si>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</si>
  <si>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</si>
  <si>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</si>
  <si>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</si>
  <si>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</si>
  <si>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</si>
  <si>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</si>
  <si>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</si>
  <si>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</si>
  <si>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</si>
  <si>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</si>
  <si>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</si>
  <si>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</si>
  <si>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</si>
  <si>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</si>
  <si>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</si>
  <si>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</si>
  <si>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</si>
  <si>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</si>
  <si>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</si>
  <si>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</si>
  <si>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</si>
  <si>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</si>
  <si>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</si>
  <si>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</si>
  <si>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</si>
  <si>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</si>
  <si>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</si>
  <si>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</si>
  <si>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</si>
  <si>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</si>
  <si>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</si>
  <si>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</si>
  <si>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</si>
  <si>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</si>
  <si>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</si>
  <si>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</si>
  <si>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</si>
  <si>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</si>
  <si>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</si>
  <si>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</si>
  <si>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</si>
  <si>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</si>
  <si>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</si>
  <si>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</si>
  <si>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</si>
  <si>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</si>
  <si>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</si>
  <si>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</si>
  <si>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</si>
  <si>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</si>
  <si>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</si>
  <si>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</si>
  <si>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</si>
  <si>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</si>
  <si>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</si>
  <si>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</si>
  <si>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</si>
  <si>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</si>
  <si>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</si>
  <si>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</si>
  <si>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</si>
  <si>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</si>
  <si>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</si>
  <si>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</si>
  <si>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</si>
  <si>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</si>
  <si>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</si>
  <si>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</si>
  <si>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</si>
  <si>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</si>
  <si>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</si>
  <si>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</si>
  <si>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</si>
  <si>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</si>
  <si>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</si>
  <si>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</si>
  <si>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</si>
  <si>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</si>
  <si>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</si>
  <si>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</si>
  <si>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</si>
  <si>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</si>
  <si>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</si>
  <si>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</si>
  <si>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</si>
  <si>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</si>
  <si>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</si>
  <si>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</si>
  <si>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</si>
  <si>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</si>
  <si>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</si>
  <si>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</si>
  <si>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</si>
  <si>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</si>
  <si>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</si>
  <si>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</si>
  <si>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</si>
  <si>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</si>
  <si>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</si>
  <si>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</si>
  <si>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</si>
  <si>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</si>
  <si>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</si>
  <si>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</si>
  <si>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</si>
  <si>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</si>
  <si>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</si>
  <si>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</si>
  <si>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</si>
  <si>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</si>
  <si>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</si>
  <si>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</si>
  <si>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</si>
  <si>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</si>
  <si>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</si>
  <si>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</si>
  <si>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</si>
  <si>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</si>
  <si>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</si>
  <si>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</si>
  <si>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</si>
  <si>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</si>
  <si>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</si>
  <si>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</si>
  <si>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</si>
  <si>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</si>
  <si>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</si>
  <si>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</si>
  <si>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</si>
  <si>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</si>
  <si>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</si>
  <si>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</si>
  <si>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</si>
  <si>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</si>
  <si>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</si>
  <si>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</si>
  <si>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</si>
  <si>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</si>
  <si>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</si>
  <si>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</si>
  <si>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</si>
  <si>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</si>
  <si>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</si>
  <si>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</si>
  <si>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</si>
  <si>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</si>
  <si>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</si>
  <si>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</si>
  <si>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</si>
  <si>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</si>
  <si>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</si>
  <si>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</si>
  <si>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</si>
  <si>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</si>
  <si>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</si>
  <si>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</si>
  <si>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</si>
  <si>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</si>
  <si>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</si>
  <si>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</si>
  <si>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</si>
  <si>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</si>
  <si>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</si>
  <si>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</si>
  <si>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</si>
  <si>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</si>
  <si>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</si>
  <si>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</si>
  <si>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</si>
  <si>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</si>
  <si>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</si>
  <si>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</si>
  <si>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</si>
  <si>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</si>
  <si>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</si>
  <si>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</si>
  <si>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</si>
  <si>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</si>
  <si>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</si>
  <si>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</si>
  <si>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</si>
  <si>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</si>
  <si>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</si>
  <si>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</si>
  <si>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</si>
  <si>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</si>
  <si>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</si>
  <si>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</si>
  <si>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</si>
  <si>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</si>
  <si>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</si>
  <si>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</si>
  <si>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</si>
  <si>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</si>
  <si>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</si>
  <si>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</si>
  <si>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</si>
  <si>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</si>
  <si>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</si>
  <si>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</si>
  <si>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</si>
  <si>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</si>
  <si>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</si>
  <si>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</si>
  <si>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</si>
  <si>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</si>
  <si>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</si>
  <si>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</si>
  <si>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</si>
  <si>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</si>
  <si>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</si>
  <si>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</si>
  <si>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</si>
  <si>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</si>
  <si>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</si>
  <si>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</si>
  <si>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</si>
  <si>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</si>
  <si>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</si>
  <si>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</si>
  <si>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</si>
  <si>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</si>
  <si>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</si>
  <si>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</si>
  <si>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</si>
  <si>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</si>
  <si>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</si>
  <si>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</si>
  <si>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</si>
  <si>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</si>
  <si>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</si>
  <si>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</si>
  <si>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</si>
  <si>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</si>
  <si>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</si>
  <si>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</si>
  <si>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</si>
  <si>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</si>
  <si>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</si>
  <si>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</si>
  <si>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</si>
  <si>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</si>
  <si>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</si>
  <si>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</si>
  <si>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</si>
  <si>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</si>
  <si>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</si>
  <si>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</si>
  <si>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</si>
  <si>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</si>
  <si>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</si>
  <si>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</si>
  <si>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</si>
  <si>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</si>
  <si>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</si>
  <si>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</si>
  <si>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</si>
  <si>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</si>
  <si>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</si>
  <si>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</si>
  <si>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</si>
  <si>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</si>
  <si>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</si>
  <si>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</si>
  <si>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</si>
  <si>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</si>
  <si>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</si>
  <si>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</si>
  <si>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</si>
  <si>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</si>
  <si>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</si>
  <si>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</si>
  <si>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</si>
  <si>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</si>
  <si>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</si>
  <si>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</si>
  <si>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</si>
  <si>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</si>
  <si>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</si>
  <si>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</si>
  <si>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</si>
  <si>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</si>
  <si>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</si>
  <si>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</si>
  <si>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</si>
  <si>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</si>
  <si>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</si>
  <si>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</si>
  <si>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</si>
  <si>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</si>
  <si>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</si>
  <si>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</si>
  <si>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</si>
  <si>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</si>
  <si>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</si>
  <si>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</si>
  <si>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</si>
  <si>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</si>
  <si>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</si>
  <si>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</si>
  <si>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</si>
  <si>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</si>
  <si>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</si>
  <si>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</si>
  <si>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</si>
  <si>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</si>
  <si>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</si>
  <si>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</si>
  <si>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</si>
  <si>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</si>
  <si>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</si>
  <si>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</si>
  <si>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</si>
  <si>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</si>
  <si>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</si>
  <si>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</si>
  <si>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</si>
  <si>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</si>
  <si>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</si>
  <si>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</si>
  <si>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</si>
  <si>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</si>
  <si>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</si>
  <si>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</si>
  <si>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</si>
  <si>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</si>
  <si>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</si>
  <si>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</si>
  <si>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</si>
  <si>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</si>
  <si>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</si>
  <si>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</si>
  <si>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</si>
  <si>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</si>
  <si>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</si>
  <si>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</si>
  <si>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</si>
  <si>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</si>
  <si>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</si>
  <si>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</si>
  <si>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</si>
  <si>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</si>
  <si>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</si>
  <si>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</si>
  <si>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</si>
  <si>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</si>
  <si>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</si>
  <si>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</si>
  <si>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</si>
  <si>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</si>
  <si>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</si>
  <si>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</si>
  <si>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</si>
  <si>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</si>
  <si>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</si>
  <si>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</si>
  <si>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</si>
  <si>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</si>
  <si>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</si>
  <si>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</si>
  <si>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</si>
  <si>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</si>
  <si>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</si>
  <si>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</si>
  <si>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</si>
  <si>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</si>
  <si>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</si>
  <si>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</si>
  <si>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</si>
  <si>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</si>
  <si>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</si>
  <si>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</si>
  <si>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</si>
  <si>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</si>
  <si>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</si>
  <si>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</si>
  <si>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</si>
  <si>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</si>
  <si>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</si>
  <si>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</si>
  <si>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</si>
  <si>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</si>
  <si>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</si>
  <si>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</si>
  <si>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</si>
  <si>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</si>
  <si>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</si>
  <si>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</si>
  <si>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</si>
  <si>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</si>
  <si>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</si>
  <si>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</si>
  <si>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</si>
  <si>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</si>
  <si>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</si>
  <si>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</si>
  <si>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</si>
  <si>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</si>
  <si>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</si>
  <si>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</si>
  <si>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</si>
  <si>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</si>
  <si>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</si>
  <si>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</si>
  <si>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</si>
  <si>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</si>
  <si>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</si>
  <si>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</si>
  <si>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</si>
  <si>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</si>
  <si>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</si>
  <si>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</si>
  <si>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</si>
  <si>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</si>
  <si>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</si>
  <si>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</si>
  <si>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</si>
  <si>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</si>
  <si>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</si>
  <si>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</si>
  <si>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</si>
  <si>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</si>
  <si>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</si>
  <si>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</si>
  <si>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</si>
  <si>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</si>
  <si>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</si>
  <si>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</si>
  <si>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</si>
  <si>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</si>
  <si>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</si>
  <si>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</si>
  <si>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</si>
  <si>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</si>
  <si>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</si>
  <si>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</si>
  <si>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</si>
  <si>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</si>
  <si>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</si>
  <si>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</si>
  <si>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</si>
  <si>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</si>
  <si>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</si>
  <si>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</si>
  <si>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</si>
  <si>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</si>
  <si>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</si>
  <si>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</si>
  <si>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</si>
  <si>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</si>
  <si>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</si>
  <si>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</si>
  <si>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</si>
  <si>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</si>
  <si>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</si>
  <si>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</si>
  <si>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</si>
  <si>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</si>
  <si>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</si>
  <si>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</si>
  <si>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</si>
  <si>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</si>
  <si>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</si>
  <si>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</si>
  <si>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</si>
  <si>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</si>
  <si>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</si>
  <si>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</si>
  <si>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</si>
  <si>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</si>
  <si>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</si>
  <si>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</si>
  <si>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</si>
  <si>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</si>
  <si>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</si>
  <si>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</si>
  <si>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</si>
  <si>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</si>
  <si>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</si>
  <si>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</si>
  <si>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</si>
  <si>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</si>
  <si>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</si>
  <si>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</si>
  <si>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</si>
  <si>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</si>
  <si>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</si>
  <si>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</si>
  <si>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</si>
  <si>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</si>
  <si>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</si>
  <si>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</si>
  <si>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</si>
  <si>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</si>
  <si>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</si>
  <si>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</si>
  <si>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</si>
  <si>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</si>
  <si>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</si>
  <si>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</si>
  <si>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</si>
  <si>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</si>
  <si>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</si>
  <si>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</si>
  <si>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</si>
  <si>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</si>
  <si>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</si>
  <si>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</si>
  <si>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</si>
  <si>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</si>
  <si>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</si>
  <si>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</si>
  <si>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</si>
  <si>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</si>
  <si>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</si>
  <si>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</si>
  <si>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</si>
  <si>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</si>
  <si>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</si>
  <si>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</si>
  <si>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</si>
  <si>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</si>
  <si>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</si>
  <si>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</si>
  <si>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</si>
  <si>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</si>
  <si>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</si>
  <si>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</si>
  <si>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</si>
  <si>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</si>
  <si>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</si>
  <si>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</si>
  <si>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</si>
  <si>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</si>
  <si>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</si>
  <si>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</si>
  <si>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</si>
  <si>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</si>
  <si>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</si>
  <si>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</si>
  <si>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</si>
  <si>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</si>
  <si>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</si>
  <si>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</si>
  <si>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</si>
  <si>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</si>
  <si>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</si>
  <si>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</si>
  <si>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</si>
  <si>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</si>
  <si>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</si>
  <si>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</si>
  <si>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</si>
  <si>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</si>
  <si>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</si>
  <si>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</si>
  <si>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</si>
  <si>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</si>
  <si>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</si>
  <si>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</si>
  <si>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</si>
  <si>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</si>
  <si>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</si>
  <si>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</si>
  <si>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</si>
  <si>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</si>
  <si>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</si>
  <si>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</si>
  <si>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</si>
  <si>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</si>
  <si>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</si>
  <si>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</si>
  <si>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</si>
  <si>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</si>
  <si>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</si>
  <si>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</si>
  <si>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</si>
  <si>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</si>
  <si>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</si>
  <si>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</si>
  <si>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</si>
  <si>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</si>
  <si>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</si>
  <si>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</si>
  <si>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</si>
  <si>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</si>
  <si>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</si>
  <si>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</si>
  <si>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</si>
  <si>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</si>
  <si>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</si>
  <si>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</si>
  <si>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</si>
  <si>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</si>
  <si>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</si>
  <si>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</si>
  <si>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</si>
  <si>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</si>
  <si>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</si>
  <si>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</si>
  <si>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</si>
  <si>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</si>
  <si>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</si>
  <si>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</si>
  <si>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</si>
  <si>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</si>
  <si>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</si>
  <si>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</si>
  <si>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</si>
  <si>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</si>
  <si>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</si>
  <si>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</si>
  <si>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</si>
  <si>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</si>
  <si>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</si>
  <si>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</si>
  <si>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</si>
  <si>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</si>
  <si>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</si>
  <si>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</si>
  <si>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</si>
  <si>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</si>
  <si>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</si>
  <si>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</si>
  <si>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</si>
  <si>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</si>
  <si>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</si>
  <si>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</si>
  <si>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</si>
  <si>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</si>
  <si>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</si>
  <si>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</si>
  <si>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</si>
  <si>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</si>
  <si>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</si>
  <si>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</si>
  <si>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</si>
  <si>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</si>
  <si>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</si>
  <si>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</si>
  <si>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</si>
  <si>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</si>
  <si>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</si>
  <si>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</si>
  <si>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</si>
  <si>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</si>
  <si>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</si>
  <si>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</si>
  <si>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</si>
  <si>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</si>
  <si>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</si>
  <si>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</si>
  <si>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</si>
  <si>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</si>
  <si>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</si>
  <si>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</si>
  <si>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</si>
  <si>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</si>
  <si>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</si>
  <si>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</si>
  <si>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</si>
  <si>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</si>
  <si>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</si>
  <si>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</si>
  <si>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</si>
  <si>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</si>
  <si>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</si>
  <si>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</si>
  <si>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</si>
  <si>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</si>
  <si>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</si>
  <si>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</si>
  <si>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</si>
  <si>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</si>
  <si>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</si>
  <si>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</si>
  <si>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</si>
  <si>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</si>
  <si>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</si>
  <si>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</si>
  <si>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</si>
  <si>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</si>
  <si>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</si>
  <si>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</si>
  <si>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</si>
  <si>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</si>
  <si>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</si>
  <si>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</si>
  <si>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</si>
  <si>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</si>
  <si>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</si>
  <si>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</si>
  <si>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</si>
  <si>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</si>
  <si>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</si>
  <si>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</si>
  <si>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</si>
  <si>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</si>
  <si>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</si>
  <si>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</si>
  <si>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</si>
  <si>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</si>
  <si>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</si>
  <si>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</si>
  <si>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</si>
  <si>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</si>
  <si>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</si>
  <si>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</si>
  <si>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</si>
  <si>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</si>
  <si>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</si>
  <si>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</si>
  <si>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</si>
  <si>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</si>
  <si>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</si>
  <si>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</si>
  <si>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</si>
  <si>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</si>
  <si>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</si>
  <si>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</si>
  <si>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</si>
  <si>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</si>
  <si>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</si>
  <si>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</si>
  <si>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</si>
  <si>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</si>
  <si>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</si>
  <si>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</si>
  <si>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</si>
  <si>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</si>
  <si>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</si>
  <si>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</si>
  <si>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</si>
  <si>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</si>
  <si>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</si>
  <si>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</si>
  <si>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</si>
  <si>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</si>
  <si>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</si>
  <si>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</si>
  <si>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</si>
  <si>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</si>
  <si>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</si>
  <si>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</si>
  <si>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</si>
  <si>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</si>
  <si>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</si>
  <si>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</si>
  <si>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</si>
  <si>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</si>
  <si>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</si>
  <si>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</si>
  <si>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</si>
  <si>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</si>
  <si>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</si>
  <si>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</si>
  <si>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</si>
  <si>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</si>
  <si>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</si>
  <si>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</si>
  <si>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</si>
  <si>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</si>
  <si>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</si>
  <si>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</si>
  <si>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</si>
  <si>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</si>
  <si>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</si>
  <si>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</si>
  <si>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</si>
  <si>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</si>
  <si>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</si>
  <si>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</si>
  <si>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</si>
  <si>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</si>
  <si>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</si>
  <si>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</si>
  <si>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</si>
  <si>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</si>
  <si>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</si>
  <si>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</si>
  <si>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</si>
  <si>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</si>
  <si>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</si>
  <si>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</si>
  <si>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</si>
  <si>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</si>
  <si>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</si>
  <si>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</si>
  <si>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</si>
  <si>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</si>
  <si>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</si>
  <si>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</si>
  <si>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</si>
  <si>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</si>
  <si>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</si>
  <si>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</si>
  <si>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</si>
  <si>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</si>
  <si>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</si>
  <si>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</si>
  <si>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</si>
  <si>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</si>
  <si>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</si>
  <si>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</si>
  <si>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</si>
  <si>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</si>
  <si>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</si>
  <si>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</si>
  <si>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</si>
  <si>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</si>
  <si>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</si>
  <si>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</si>
  <si>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</si>
  <si>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</si>
  <si>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</si>
  <si>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</si>
  <si>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</si>
  <si>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</si>
  <si>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</si>
  <si>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</si>
  <si>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</si>
  <si>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</si>
  <si>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</si>
  <si>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</si>
  <si>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</si>
  <si>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</si>
  <si>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</si>
  <si>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</si>
  <si>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</si>
  <si>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</si>
  <si>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</si>
  <si>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</si>
  <si>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</si>
  <si>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</si>
  <si>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</si>
  <si>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</si>
  <si>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</si>
  <si>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</si>
  <si>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</si>
  <si>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</si>
  <si>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</si>
  <si>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</si>
  <si>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</si>
  <si>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</si>
  <si>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</si>
  <si>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</si>
  <si>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</si>
  <si>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</si>
  <si>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</si>
  <si>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</si>
  <si>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</si>
  <si>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</si>
  <si>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</si>
  <si>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</si>
  <si>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</si>
  <si>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</si>
  <si>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</si>
  <si>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</si>
  <si>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</si>
  <si>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</si>
  <si>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</si>
  <si>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</si>
  <si>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</si>
  <si>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</si>
  <si>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</si>
  <si>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</si>
  <si>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</si>
  <si>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</si>
  <si>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</si>
  <si>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</si>
  <si>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</si>
  <si>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</si>
  <si>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</si>
  <si>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</si>
  <si>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</si>
  <si>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</si>
  <si>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</si>
  <si>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</si>
  <si>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</si>
  <si>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</si>
  <si>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</si>
  <si>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</si>
  <si>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</si>
  <si>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</si>
  <si>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</si>
  <si>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</si>
  <si>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</si>
  <si>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</si>
  <si>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</si>
  <si>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</si>
  <si>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</si>
  <si>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</si>
  <si>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</si>
  <si>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</si>
  <si>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</si>
  <si>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</si>
  <si>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</si>
  <si>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</si>
  <si>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</si>
  <si>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</si>
  <si>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</si>
  <si>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</si>
  <si>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</si>
  <si>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</si>
  <si>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</si>
  <si>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</si>
  <si>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</si>
  <si>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</si>
  <si>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</si>
  <si>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</si>
  <si>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</si>
  <si>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</si>
  <si>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</si>
  <si>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</si>
  <si>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</si>
  <si>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</si>
  <si>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</si>
  <si>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</si>
  <si>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</si>
  <si>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</si>
  <si>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</si>
  <si>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</si>
  <si>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</si>
  <si>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</si>
  <si>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</si>
  <si>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</si>
  <si>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</si>
  <si>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</si>
  <si>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</si>
  <si>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</si>
  <si>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</si>
  <si>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</si>
  <si>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</si>
  <si>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</si>
  <si>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</si>
  <si>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</si>
  <si>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</si>
  <si>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</si>
  <si>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</si>
  <si>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</si>
  <si>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</si>
  <si>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</si>
  <si>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</si>
  <si>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</si>
  <si>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</si>
  <si>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</si>
  <si>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</si>
  <si>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</si>
  <si>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</si>
  <si>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</si>
  <si>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</si>
  <si>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</si>
  <si>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</si>
  <si>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</si>
  <si>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</si>
  <si>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</si>
  <si>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</si>
  <si>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</si>
  <si>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</si>
  <si>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</si>
  <si>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</si>
  <si>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</si>
  <si>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</si>
  <si>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</si>
  <si>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</si>
  <si>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</si>
  <si>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</si>
  <si>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</si>
  <si>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</si>
  <si>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</si>
  <si>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</si>
  <si>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</si>
  <si>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</si>
  <si>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</si>
  <si>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</si>
  <si>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</si>
  <si>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</si>
  <si>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</si>
  <si>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</si>
  <si>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</si>
  <si>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</si>
  <si>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</si>
  <si>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</si>
  <si>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</si>
  <si>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</si>
  <si>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</si>
  <si>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</si>
  <si>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</si>
  <si>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</si>
  <si>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</si>
  <si>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</si>
  <si>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</si>
  <si>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</si>
  <si>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</si>
  <si>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</si>
  <si>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</si>
  <si>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</si>
  <si>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</si>
  <si>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</si>
  <si>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</si>
  <si>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</si>
  <si>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</si>
  <si>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</si>
  <si>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</si>
  <si>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</si>
  <si>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</si>
  <si>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</si>
  <si>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</si>
  <si>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</si>
  <si>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</si>
  <si>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</si>
  <si>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</si>
  <si>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</si>
  <si>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</si>
  <si>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</si>
  <si>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</si>
  <si>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</si>
  <si>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</si>
  <si>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</si>
  <si>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</si>
  <si>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</si>
  <si>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</si>
  <si>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</si>
  <si>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</si>
  <si>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</si>
  <si>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</si>
  <si>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</si>
  <si>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</si>
  <si>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</si>
  <si>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</si>
  <si>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</si>
  <si>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</si>
  <si>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</si>
  <si>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</si>
  <si>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</si>
  <si>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</si>
  <si>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</si>
  <si>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</si>
  <si>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</si>
  <si>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</si>
  <si>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</si>
  <si>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</si>
  <si>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</si>
  <si>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</si>
  <si>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</si>
  <si>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</si>
  <si>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</si>
  <si>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</si>
  <si>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</si>
  <si>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</si>
  <si>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</si>
  <si>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</si>
  <si>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</si>
  <si>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</si>
  <si>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</si>
  <si>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</si>
  <si>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</si>
  <si>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</si>
  <si>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</si>
  <si>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</si>
  <si>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</si>
  <si>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</si>
  <si>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</si>
  <si>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</si>
  <si>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</si>
  <si>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</si>
  <si>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</si>
  <si>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</si>
  <si>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</si>
  <si>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</si>
  <si>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</si>
  <si>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</si>
  <si>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</si>
  <si>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</si>
  <si>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</si>
  <si>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</si>
  <si>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</si>
  <si>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</si>
  <si>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</si>
  <si>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</si>
  <si>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</si>
  <si>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</si>
  <si>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</si>
  <si>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</si>
  <si>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</si>
  <si>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</si>
  <si>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</si>
  <si>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</si>
  <si>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</si>
  <si>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</si>
  <si>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</si>
  <si>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</si>
  <si>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</si>
  <si>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</si>
  <si>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</si>
  <si>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</si>
  <si>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</si>
  <si>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</si>
  <si>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</si>
  <si>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</si>
  <si>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</si>
  <si>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</si>
  <si>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</si>
  <si>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</si>
  <si>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</si>
  <si>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</si>
  <si>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</si>
  <si>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</si>
  <si>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</si>
  <si>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</si>
  <si>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</si>
  <si>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</si>
  <si>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</si>
  <si>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</si>
  <si>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</si>
  <si>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</si>
  <si>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</si>
  <si>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</si>
  <si>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</si>
  <si>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</si>
  <si>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</si>
  <si>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</si>
  <si>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</si>
  <si>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</si>
  <si>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</si>
  <si>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</si>
  <si>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</si>
  <si>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</si>
  <si>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</si>
  <si>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</si>
  <si>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</si>
  <si>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</si>
  <si>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</si>
  <si>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</si>
  <si>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</si>
  <si>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</si>
  <si>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</si>
  <si>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</si>
  <si>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</si>
  <si>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</si>
  <si>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</si>
  <si>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</si>
  <si>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</si>
  <si>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</si>
  <si>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</si>
  <si>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</si>
  <si>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</si>
  <si>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</si>
  <si>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</si>
  <si>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</si>
  <si>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</si>
  <si>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</si>
  <si>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</si>
  <si>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</si>
  <si>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</si>
  <si>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</si>
  <si>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</si>
  <si>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</si>
  <si>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</si>
  <si>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</si>
  <si>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</si>
  <si>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</si>
  <si>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</si>
  <si>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</si>
  <si>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</si>
  <si>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</si>
  <si>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</si>
  <si>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</si>
  <si>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</si>
  <si>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</si>
  <si>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</si>
  <si>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</si>
  <si>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</si>
  <si>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</si>
  <si>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</si>
  <si>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</si>
  <si>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</si>
  <si>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</si>
  <si>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</si>
  <si>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</si>
  <si>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</si>
  <si>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</si>
  <si>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</si>
  <si>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</si>
  <si>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</si>
  <si>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</si>
  <si>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</si>
  <si>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</si>
  <si>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</si>
  <si>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</si>
  <si>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</si>
  <si>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</si>
  <si>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</si>
  <si>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</si>
  <si>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</si>
  <si>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</si>
  <si>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</si>
  <si>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</si>
  <si>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</si>
  <si>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</si>
  <si>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</si>
  <si>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</si>
  <si>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</si>
  <si>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</si>
  <si>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</si>
  <si>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</si>
  <si>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</si>
  <si>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</si>
  <si>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</si>
  <si>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</si>
  <si>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</si>
  <si>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</si>
  <si>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</si>
  <si>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</si>
  <si>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</si>
  <si>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</si>
  <si>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</si>
  <si>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</si>
  <si>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</si>
  <si>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</si>
  <si>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</si>
  <si>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</si>
  <si>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</si>
  <si>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</si>
  <si>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</si>
  <si>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</si>
  <si>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</si>
  <si>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</si>
  <si>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</si>
  <si>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</si>
  <si>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</si>
  <si>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</si>
  <si>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</si>
  <si>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</si>
  <si>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</si>
  <si>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</si>
  <si>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</si>
  <si>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</si>
  <si>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</si>
  <si>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</si>
  <si>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</si>
  <si>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</si>
  <si>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</si>
  <si>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</si>
  <si>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</si>
  <si>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</si>
  <si>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</si>
  <si>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</si>
  <si>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</si>
  <si>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</si>
  <si>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</si>
  <si>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</si>
  <si>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</si>
  <si>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</si>
  <si>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</si>
  <si>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</si>
  <si>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</si>
  <si>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</si>
  <si>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</si>
  <si>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</si>
  <si>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</si>
  <si>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</si>
  <si>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</si>
  <si>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</si>
  <si>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</si>
  <si>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</si>
  <si>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</si>
  <si>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</si>
  <si>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</si>
  <si>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</si>
  <si>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</si>
  <si>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</si>
  <si>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</si>
  <si>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</si>
  <si>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</si>
  <si>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</si>
  <si>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</si>
  <si>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</si>
  <si>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</si>
  <si>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</si>
  <si>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</si>
  <si>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</si>
  <si>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</si>
  <si>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</si>
  <si>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</si>
  <si>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</si>
  <si>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</si>
  <si>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</si>
  <si>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</si>
  <si>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</si>
  <si>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</si>
  <si>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</si>
  <si>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</si>
  <si>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</si>
  <si>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</si>
  <si>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</si>
  <si>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</si>
  <si>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</si>
  <si>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</si>
  <si>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</si>
  <si>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</si>
  <si>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</si>
  <si>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</si>
  <si>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</si>
  <si>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</si>
  <si>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</si>
  <si>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</si>
  <si>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</si>
  <si>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</si>
  <si>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</si>
  <si>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</si>
  <si>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</si>
  <si>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</si>
  <si>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</si>
  <si>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</si>
  <si>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</si>
  <si>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</si>
  <si>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</si>
  <si>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</si>
  <si>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</si>
  <si>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</si>
  <si>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</si>
  <si>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</si>
  <si>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</si>
  <si>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</si>
  <si>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</si>
  <si>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</si>
  <si>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</si>
  <si>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</si>
  <si>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</si>
  <si>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</si>
  <si>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</si>
  <si>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</si>
  <si>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</si>
  <si>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</si>
  <si>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</si>
  <si>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</si>
  <si>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</si>
  <si>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</si>
  <si>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</si>
  <si>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</si>
  <si>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</si>
  <si>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</si>
  <si>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</si>
  <si>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</si>
  <si>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</si>
  <si>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</si>
  <si>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</si>
  <si>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</si>
  <si>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</si>
  <si>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</si>
  <si>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</si>
  <si>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</si>
  <si>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</si>
  <si>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</si>
  <si>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</si>
  <si>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</si>
  <si>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</si>
  <si>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</si>
  <si>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</si>
  <si>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</si>
  <si>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</si>
  <si>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</si>
  <si>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</si>
  <si>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</si>
  <si>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</si>
  <si>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</si>
  <si>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</si>
  <si>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</si>
  <si>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</si>
  <si>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</si>
  <si>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</si>
  <si>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</si>
  <si>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</si>
  <si>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</si>
  <si>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</si>
  <si>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</si>
  <si>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</si>
  <si>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</si>
  <si>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</si>
  <si>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</si>
  <si>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</si>
  <si>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</si>
  <si>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</si>
  <si>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</si>
  <si>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</si>
  <si>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</si>
  <si>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</si>
  <si>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</si>
  <si>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</si>
  <si>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</si>
  <si>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</si>
  <si>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</si>
  <si>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</si>
  <si>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</si>
  <si>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</si>
  <si>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</si>
  <si>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</si>
  <si>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</si>
  <si>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</si>
  <si>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</si>
  <si>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</si>
  <si>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</si>
  <si>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</si>
  <si>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</si>
  <si>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</si>
  <si>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</si>
  <si>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</si>
  <si>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</si>
  <si>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</si>
  <si>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</si>
  <si>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</si>
  <si>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</si>
  <si>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</si>
  <si>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</si>
  <si>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</si>
  <si>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</si>
  <si>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</si>
  <si>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</si>
  <si>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</si>
  <si>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</si>
  <si>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</si>
  <si>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</si>
  <si>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</si>
  <si>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</si>
  <si>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</si>
  <si>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</si>
  <si>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</si>
  <si>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</si>
  <si>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</si>
  <si>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</si>
  <si>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</si>
  <si>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</si>
  <si>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</si>
  <si>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</si>
  <si>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</si>
  <si>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</si>
  <si>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</si>
  <si>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</si>
  <si>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</si>
  <si>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</si>
  <si>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</si>
  <si>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</si>
  <si>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</si>
  <si>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</si>
  <si>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</si>
  <si>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</si>
  <si>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</si>
  <si>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</si>
  <si>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</si>
  <si>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</si>
  <si>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</si>
  <si>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</si>
  <si>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</si>
  <si>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</si>
  <si>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</si>
  <si>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</si>
  <si>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</si>
  <si>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</si>
  <si>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</si>
  <si>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</si>
  <si>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</si>
  <si>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</si>
  <si>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</si>
  <si>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</si>
  <si>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</si>
  <si>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</si>
  <si>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</si>
  <si>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</si>
  <si>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</si>
  <si>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</si>
  <si>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</si>
  <si>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</si>
  <si>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</si>
  <si>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</si>
  <si>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</si>
  <si>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</si>
  <si>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</si>
  <si>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</si>
  <si>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</si>
  <si>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</si>
  <si>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</si>
  <si>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</si>
  <si>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</si>
  <si>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</si>
  <si>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</si>
  <si>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</si>
  <si>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</si>
  <si>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</si>
  <si>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</si>
  <si>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</si>
  <si>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</si>
  <si>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</si>
  <si>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</si>
  <si>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</si>
  <si>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</si>
  <si>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</si>
  <si>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</si>
  <si>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</si>
  <si>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</si>
  <si>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</si>
  <si>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</si>
  <si>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</si>
  <si>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</si>
  <si>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</si>
  <si>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</si>
  <si>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</si>
  <si>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</si>
  <si>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</si>
  <si>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</si>
  <si>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</si>
  <si>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</si>
  <si>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</si>
  <si>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</si>
  <si>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</si>
  <si>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</si>
  <si>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</si>
  <si>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</si>
  <si>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</si>
  <si>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</si>
  <si>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</si>
  <si>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</si>
  <si>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</si>
  <si>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</si>
  <si>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</si>
  <si>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</si>
  <si>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</si>
  <si>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</si>
  <si>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</si>
  <si>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</si>
  <si>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</si>
  <si>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</si>
  <si>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</si>
  <si>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</si>
  <si>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</si>
  <si>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</si>
  <si>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</si>
  <si>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</si>
  <si>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</si>
  <si>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</si>
  <si>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</si>
  <si>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</si>
  <si>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</si>
  <si>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</si>
  <si>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</si>
  <si>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</si>
  <si>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</si>
  <si>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</si>
  <si>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</si>
  <si>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</si>
  <si>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</si>
  <si>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</si>
  <si>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</si>
  <si>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</si>
  <si>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</si>
  <si>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</si>
  <si>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</si>
  <si>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</si>
  <si>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</si>
  <si>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</si>
  <si>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</si>
  <si>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</si>
  <si>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</si>
  <si>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</si>
  <si>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</si>
  <si>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</si>
  <si>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</si>
  <si>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</si>
  <si>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</si>
  <si>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</si>
  <si>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</si>
  <si>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</si>
  <si>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</si>
  <si>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</si>
  <si>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</si>
  <si>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</si>
  <si>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</si>
  <si>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</si>
  <si>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</si>
  <si>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</si>
  <si>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</si>
  <si>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</si>
  <si>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</si>
  <si>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</si>
  <si>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</si>
  <si>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</si>
  <si>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</si>
  <si>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</si>
  <si>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</si>
  <si>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</si>
  <si>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</si>
  <si>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</si>
  <si>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</si>
  <si>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</si>
  <si>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</si>
  <si>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</si>
  <si>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</si>
  <si>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</si>
  <si>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</si>
  <si>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</si>
  <si>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</si>
  <si>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</si>
  <si>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</si>
  <si>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</si>
  <si>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</si>
  <si>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</si>
  <si>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</si>
  <si>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</si>
  <si>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</si>
  <si>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</si>
  <si>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</si>
  <si>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</si>
  <si>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</si>
  <si>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</si>
  <si>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</si>
  <si>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</si>
  <si>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</si>
  <si>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</si>
  <si>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</si>
  <si>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</si>
  <si>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</si>
  <si>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</si>
  <si>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</si>
  <si>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</si>
  <si>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</si>
  <si>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</si>
  <si>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</si>
  <si>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</si>
  <si>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</si>
  <si>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</si>
  <si>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</si>
  <si>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</si>
  <si>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</si>
  <si>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</si>
  <si>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</si>
  <si>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</si>
  <si>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</si>
  <si>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</si>
  <si>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</si>
  <si>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</si>
  <si>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</si>
  <si>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</si>
  <si>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</si>
  <si>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</si>
  <si>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</si>
  <si>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</si>
  <si>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</si>
  <si>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</si>
  <si>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</si>
  <si>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</si>
  <si>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</si>
  <si>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</si>
  <si>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</si>
  <si>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</si>
  <si>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</si>
  <si>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</si>
  <si>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</si>
  <si>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</si>
  <si>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</si>
  <si>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</si>
  <si>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</si>
  <si>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</si>
  <si>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</si>
  <si>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</si>
  <si>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</si>
  <si>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</si>
  <si>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</si>
  <si>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</si>
  <si>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</si>
  <si>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</si>
  <si>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</si>
  <si>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</si>
  <si>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</si>
  <si>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</si>
  <si>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</si>
  <si>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</si>
  <si>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</si>
  <si>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</si>
  <si>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</si>
  <si>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</si>
  <si>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</si>
  <si>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</si>
  <si>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</si>
  <si>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</si>
  <si>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</si>
  <si>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</si>
  <si>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</si>
  <si>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</si>
  <si>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</si>
  <si>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</si>
  <si>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</si>
  <si>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</si>
  <si>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</si>
  <si>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</si>
  <si>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</si>
  <si>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</si>
  <si>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</si>
  <si>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</si>
  <si>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</si>
  <si>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</si>
  <si>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</si>
  <si>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</si>
  <si>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</si>
  <si>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</si>
  <si>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</si>
  <si>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</si>
  <si>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</si>
  <si>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</si>
  <si>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</si>
  <si>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</si>
  <si>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</si>
  <si>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</si>
  <si>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</si>
  <si>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</si>
  <si>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</si>
  <si>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</si>
  <si>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</si>
  <si>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</si>
  <si>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</si>
  <si>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</si>
  <si>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</si>
  <si>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</si>
  <si>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</si>
  <si>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</si>
  <si>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</si>
  <si>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</si>
  <si>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</si>
  <si>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</si>
  <si>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</si>
  <si>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</si>
  <si>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</si>
  <si>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</si>
  <si>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</si>
  <si>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</si>
  <si>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</si>
  <si>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</si>
  <si>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</si>
  <si>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</si>
  <si>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</si>
  <si>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</si>
  <si>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</si>
  <si>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</si>
  <si>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</si>
  <si>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</si>
  <si>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</si>
  <si>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</si>
  <si>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</si>
  <si>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</si>
  <si>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</si>
  <si>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</si>
  <si>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</si>
  <si>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</si>
  <si>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</si>
  <si>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</si>
  <si>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</si>
  <si>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</si>
  <si>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</si>
  <si>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</si>
  <si>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</si>
  <si>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</si>
  <si>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</si>
  <si>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</si>
  <si>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</si>
  <si>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</si>
  <si>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</si>
  <si>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</si>
  <si>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</si>
  <si>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</si>
  <si>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</si>
  <si>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</si>
  <si>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</si>
  <si>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</si>
  <si>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</si>
  <si>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</si>
  <si>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</si>
  <si>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</si>
  <si>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</si>
  <si>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</si>
  <si>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</si>
  <si>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</si>
  <si>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</si>
  <si>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</si>
  <si>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</si>
  <si>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</si>
  <si>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</si>
  <si>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</si>
  <si>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</si>
  <si>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</si>
  <si>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</si>
  <si>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</si>
  <si>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</si>
  <si>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</si>
  <si>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</si>
  <si>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</si>
  <si>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</si>
  <si>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</si>
  <si>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</si>
  <si>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</si>
  <si>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</si>
  <si>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</si>
  <si>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</si>
  <si>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</si>
  <si>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</si>
  <si>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</si>
  <si>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</si>
  <si>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</si>
  <si>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</si>
  <si>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</si>
  <si>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</si>
  <si>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</si>
  <si>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</si>
  <si>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</si>
  <si>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</si>
  <si>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</si>
  <si>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</si>
  <si>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</si>
  <si>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</si>
  <si>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</si>
  <si>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</si>
  <si>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</si>
  <si>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</si>
  <si>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</si>
  <si>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</si>
  <si>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</si>
  <si>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</si>
  <si>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</si>
  <si>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</si>
  <si>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</si>
  <si>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</si>
  <si>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</si>
  <si>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</si>
  <si>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</si>
  <si>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</si>
  <si>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</si>
  <si>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</si>
  <si>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</si>
  <si>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</si>
  <si>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</si>
  <si>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</si>
  <si>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</si>
  <si>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</si>
  <si>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</si>
  <si>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</si>
  <si>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</si>
  <si>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</si>
  <si>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</si>
  <si>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</si>
  <si>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</si>
  <si>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</si>
  <si>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</si>
  <si>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</si>
  <si>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</si>
  <si>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</si>
  <si>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</si>
  <si>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</si>
  <si>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</si>
  <si>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</si>
  <si>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</si>
  <si>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</si>
  <si>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</si>
  <si>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</si>
  <si>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</si>
  <si>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</si>
  <si>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</si>
  <si>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</si>
  <si>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</si>
  <si>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</si>
  <si>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</si>
  <si>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</si>
  <si>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</si>
  <si>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</si>
  <si>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</si>
  <si>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</si>
  <si>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</si>
  <si>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</si>
  <si>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</si>
  <si>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</si>
  <si>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</si>
  <si>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</si>
  <si>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</si>
  <si>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</si>
  <si>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</si>
  <si>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</si>
  <si>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</si>
  <si>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</si>
  <si>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</si>
  <si>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</si>
  <si>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</si>
  <si>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</si>
  <si>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</si>
  <si>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</si>
  <si>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</si>
  <si>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</si>
  <si>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</si>
  <si>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</si>
  <si>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</si>
  <si>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</si>
  <si>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</si>
  <si>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</si>
  <si>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</si>
  <si>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</si>
  <si>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</si>
  <si>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</si>
  <si>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</si>
  <si>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</si>
  <si>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</si>
  <si>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</si>
  <si>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</si>
  <si>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</si>
  <si>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</si>
  <si>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</si>
  <si>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</si>
  <si>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</si>
  <si>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</si>
  <si>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</si>
  <si>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</si>
  <si>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</si>
  <si>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</si>
  <si>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</si>
  <si>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</si>
  <si>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</si>
  <si>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</si>
  <si>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</si>
  <si>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</si>
  <si>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</si>
  <si>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</si>
  <si>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</si>
  <si>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</si>
  <si>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</si>
  <si>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</si>
  <si>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</si>
  <si>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</si>
  <si>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</si>
  <si>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</si>
  <si>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</si>
  <si>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</si>
  <si>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</si>
  <si>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</si>
  <si>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</si>
  <si>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</si>
  <si>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</si>
  <si>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</si>
  <si>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</si>
  <si>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</si>
  <si>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</si>
  <si>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</si>
  <si>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</si>
  <si>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</si>
  <si>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</si>
  <si>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</si>
  <si>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</si>
  <si>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</si>
  <si>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</si>
  <si>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</si>
  <si>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</si>
  <si>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</si>
  <si>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</si>
  <si>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</si>
  <si>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</si>
  <si>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</si>
  <si>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</si>
  <si>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</si>
  <si>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</si>
  <si>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</si>
  <si>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</si>
  <si>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</si>
  <si>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</si>
  <si>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</si>
  <si>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</si>
  <si>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</si>
  <si>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</si>
  <si>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</si>
  <si>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</si>
  <si>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</si>
  <si>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</si>
  <si>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</si>
  <si>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</si>
  <si>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</si>
  <si>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</si>
  <si>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</si>
  <si>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</si>
  <si>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</si>
  <si>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</si>
  <si>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</si>
  <si>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</si>
  <si>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</si>
  <si>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</si>
  <si>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</si>
  <si>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</si>
  <si>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</si>
  <si>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</si>
  <si>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</si>
  <si>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</si>
  <si>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</si>
  <si>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</si>
  <si>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</si>
  <si>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</si>
  <si>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</si>
  <si>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</si>
  <si>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</si>
  <si>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</si>
  <si>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</si>
  <si>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</si>
  <si>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</si>
  <si>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</si>
  <si>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</si>
  <si>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</si>
  <si>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</si>
  <si>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</si>
  <si>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</si>
  <si>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</si>
  <si>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</si>
  <si>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</si>
  <si>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</si>
  <si>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</si>
  <si>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</si>
  <si>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</si>
  <si>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</si>
  <si>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</si>
  <si>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</si>
  <si>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</si>
  <si>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</si>
  <si>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</si>
  <si>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</si>
  <si>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</si>
  <si>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</si>
  <si>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</si>
  <si>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</si>
  <si>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</si>
  <si>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</si>
  <si>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</si>
  <si>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</si>
  <si>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</si>
  <si>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</si>
  <si>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</si>
  <si>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</si>
  <si>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</si>
  <si>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</si>
  <si>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</si>
  <si>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</si>
  <si>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</si>
  <si>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</si>
  <si>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</si>
  <si>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</si>
  <si>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</si>
  <si>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</si>
  <si>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</si>
  <si>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</si>
  <si>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</si>
  <si>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</si>
  <si>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</si>
  <si>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</si>
  <si>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</si>
  <si>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</si>
  <si>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</si>
  <si>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</si>
  <si>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</si>
  <si>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</si>
  <si>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</si>
  <si>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</si>
  <si>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</si>
  <si>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</si>
  <si>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</si>
  <si>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</si>
  <si>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</si>
  <si>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</si>
  <si>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</si>
  <si>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</si>
  <si>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</si>
  <si>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</si>
  <si>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</si>
  <si>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</si>
  <si>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</si>
  <si>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</si>
  <si>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</si>
  <si>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</si>
  <si>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</si>
  <si>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</si>
  <si>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</si>
  <si>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</si>
  <si>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</si>
  <si>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</si>
  <si>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</si>
  <si>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</si>
  <si>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</si>
  <si>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</si>
  <si>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</si>
  <si>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</si>
  <si>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</si>
  <si>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</si>
  <si>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</si>
  <si>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</si>
  <si>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</si>
  <si>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</si>
  <si>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</si>
  <si>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</si>
  <si>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</si>
  <si>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</si>
  <si>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</si>
  <si>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</si>
  <si>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</si>
  <si>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</si>
  <si>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</si>
  <si>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</si>
  <si>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</si>
  <si>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</si>
  <si>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</si>
  <si>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</si>
  <si>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</si>
  <si>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</si>
  <si>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</si>
  <si>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</si>
  <si>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</si>
  <si>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</si>
  <si>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</si>
  <si>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</si>
  <si>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</si>
  <si>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</si>
  <si>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</si>
  <si>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</si>
  <si>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</si>
  <si>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</si>
  <si>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</si>
  <si>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</si>
  <si>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</si>
  <si>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</si>
  <si>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</si>
  <si>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</si>
  <si>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</si>
  <si>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</si>
  <si>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</si>
  <si>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</si>
  <si>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</si>
  <si>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</si>
  <si>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</si>
  <si>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</si>
  <si>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</si>
  <si>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</si>
  <si>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</si>
  <si>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</si>
  <si>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</si>
  <si>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</si>
  <si>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</si>
  <si>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</si>
  <si>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</si>
  <si>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</si>
  <si>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</si>
  <si>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</si>
  <si>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</si>
  <si>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</si>
  <si>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</si>
  <si>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</si>
  <si>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</si>
  <si>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</si>
  <si>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</si>
  <si>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</si>
  <si>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</si>
  <si>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</si>
  <si>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</si>
  <si>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</si>
  <si>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</si>
  <si>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</si>
  <si>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</si>
  <si>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</si>
  <si>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</si>
  <si>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</si>
  <si>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</si>
  <si>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</si>
  <si>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</si>
  <si>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</si>
  <si>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</si>
  <si>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</si>
  <si>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</si>
  <si>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</si>
  <si>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</si>
  <si>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</si>
  <si>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</si>
  <si>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</si>
  <si>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</si>
  <si>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</si>
  <si>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</si>
  <si>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</si>
  <si>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</si>
  <si>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</si>
  <si>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</si>
  <si>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</si>
  <si>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</si>
  <si>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</si>
  <si>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</si>
  <si>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</si>
  <si>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</si>
  <si>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</si>
  <si>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</si>
  <si>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</si>
  <si>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</si>
  <si>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</si>
  <si>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</si>
  <si>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</si>
  <si>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</si>
  <si>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</si>
  <si>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</si>
  <si>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</si>
  <si>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</si>
  <si>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</si>
  <si>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</si>
  <si>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</si>
  <si>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</si>
  <si>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</si>
  <si>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</si>
  <si>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</si>
  <si>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</si>
  <si>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</si>
  <si>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</si>
  <si>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</si>
  <si>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</si>
  <si>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</si>
  <si>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</si>
  <si>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</si>
  <si>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</si>
  <si>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</si>
  <si>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</si>
  <si>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</si>
  <si>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</si>
  <si>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</si>
  <si>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</si>
  <si>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</si>
  <si>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</si>
  <si>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</si>
  <si>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</si>
  <si>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</si>
  <si>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</si>
  <si>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</si>
  <si>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</si>
  <si>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</si>
  <si>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</si>
  <si>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</si>
  <si>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</si>
  <si>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</si>
  <si>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</si>
  <si>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</si>
  <si>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</si>
  <si>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</si>
  <si>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</si>
  <si>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</si>
  <si>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</si>
  <si>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</si>
  <si>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</si>
  <si>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</si>
  <si>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</si>
  <si>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</si>
  <si>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</si>
  <si>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</si>
  <si>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</si>
  <si>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</si>
  <si>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</si>
  <si>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</si>
  <si>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</si>
  <si>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</si>
  <si>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</si>
  <si>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</si>
  <si>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</si>
  <si>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</si>
  <si>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</si>
  <si>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</si>
  <si>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</si>
  <si>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</si>
  <si>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</si>
  <si>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</si>
  <si>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</si>
  <si>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</si>
  <si>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</si>
  <si>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</si>
  <si>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</si>
  <si>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</si>
  <si>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</si>
  <si>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</si>
  <si>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</si>
  <si>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</si>
  <si>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</si>
  <si>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</si>
  <si>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</si>
  <si>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</si>
  <si>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</si>
  <si>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</si>
  <si>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</si>
  <si>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</si>
  <si>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</si>
  <si>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</si>
  <si>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</si>
  <si>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</si>
  <si>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</si>
  <si>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</si>
  <si>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</si>
  <si>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</si>
  <si>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</si>
  <si>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</si>
  <si>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</si>
  <si>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</si>
  <si>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</si>
  <si>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</si>
  <si>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</si>
  <si>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</si>
  <si>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</si>
  <si>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</si>
  <si>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</si>
  <si>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</si>
  <si>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</si>
  <si>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</si>
  <si>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</si>
  <si>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</si>
  <si>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</si>
  <si>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</si>
  <si>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</si>
  <si>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</si>
  <si>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</si>
  <si>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</si>
  <si>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</si>
  <si>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</si>
  <si>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</si>
  <si>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</si>
  <si>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</si>
  <si>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</si>
  <si>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</si>
  <si>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</si>
  <si>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</si>
  <si>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</si>
  <si>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</si>
  <si>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</si>
  <si>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</si>
  <si>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</si>
  <si>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</si>
  <si>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</si>
  <si>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</si>
  <si>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</si>
  <si>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</si>
  <si>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</si>
  <si>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</si>
  <si>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</si>
  <si>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</si>
  <si>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</si>
  <si>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</si>
  <si>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</si>
  <si>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</si>
  <si>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</si>
  <si>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</si>
  <si>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</si>
  <si>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</si>
  <si>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</si>
  <si>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</si>
  <si>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</si>
  <si>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</si>
  <si>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</si>
  <si>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</si>
  <si>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</si>
  <si>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</si>
  <si>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</si>
  <si>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</si>
  <si>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</si>
  <si>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</si>
  <si>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</si>
  <si>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</si>
  <si>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</si>
  <si>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</si>
  <si>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</si>
  <si>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</si>
  <si>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</si>
  <si>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</si>
  <si>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</si>
  <si>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</si>
  <si>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</si>
  <si>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</si>
  <si>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</si>
  <si>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</si>
  <si>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</si>
  <si>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</si>
  <si>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</si>
  <si>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</si>
  <si>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</si>
  <si>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</si>
  <si>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</si>
  <si>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</si>
  <si>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</si>
  <si>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</si>
  <si>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</si>
  <si>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</si>
  <si>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</si>
  <si>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</si>
  <si>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</si>
  <si>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</si>
  <si>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</si>
  <si>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</si>
  <si>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</si>
  <si>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</si>
  <si>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</si>
  <si>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</si>
  <si>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</si>
  <si>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</si>
  <si>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</si>
  <si>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</si>
  <si>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</si>
  <si>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</si>
  <si>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</si>
  <si>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</si>
  <si>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</si>
  <si>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</si>
  <si>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</si>
  <si>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</si>
  <si>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</si>
  <si>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</si>
  <si>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</si>
  <si>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</si>
  <si>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</si>
  <si>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</si>
  <si>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</si>
  <si>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</si>
  <si>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</si>
  <si>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</si>
  <si>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</si>
  <si>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</si>
  <si>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</si>
  <si>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</si>
  <si>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</si>
  <si>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</si>
  <si>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</si>
  <si>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</si>
  <si>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</si>
  <si>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</si>
  <si>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</si>
  <si>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</si>
  <si>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</si>
  <si>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</si>
  <si>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</si>
  <si>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</si>
  <si>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</si>
  <si>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</si>
  <si>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</si>
  <si>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</si>
  <si>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</si>
  <si>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</si>
  <si>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</si>
  <si>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</si>
  <si>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</si>
  <si>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</si>
  <si>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</si>
  <si>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</si>
  <si>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</si>
  <si>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</si>
  <si>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</si>
  <si>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</si>
  <si>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</si>
  <si>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</si>
  <si>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</si>
  <si>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</si>
  <si>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</si>
  <si>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</si>
  <si>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</si>
  <si>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</si>
  <si>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</si>
  <si>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</si>
  <si>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</si>
  <si>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</si>
  <si>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</si>
  <si>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</si>
  <si>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</si>
  <si>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</si>
  <si>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</si>
  <si>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</si>
  <si>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</si>
  <si>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</si>
  <si>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</si>
  <si>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</si>
  <si>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</si>
  <si>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</si>
  <si>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</si>
  <si>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</si>
  <si>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</si>
  <si>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</si>
  <si>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</si>
  <si>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</si>
  <si>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</si>
  <si>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</si>
  <si>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</si>
  <si>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</si>
  <si>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</si>
  <si>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</si>
  <si>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</si>
  <si>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</si>
  <si>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</si>
  <si>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</si>
  <si>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</si>
  <si>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</si>
  <si>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</si>
  <si>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</si>
  <si>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</si>
  <si>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</si>
  <si>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</si>
  <si>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</si>
  <si>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</si>
  <si>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</si>
  <si>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</si>
  <si>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</si>
  <si>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</si>
  <si>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</si>
  <si>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</si>
  <si>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</si>
  <si>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</si>
  <si>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</si>
  <si>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</si>
  <si>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</si>
  <si>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</si>
  <si>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</si>
  <si>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</si>
  <si>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</si>
  <si>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</si>
  <si>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</si>
  <si>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</si>
  <si>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</si>
  <si>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</si>
  <si>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</si>
  <si>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</si>
  <si>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</si>
  <si>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</si>
  <si>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</si>
  <si>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</si>
  <si>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</si>
  <si>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</si>
  <si>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</si>
  <si>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</si>
  <si>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</si>
  <si>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</si>
  <si>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</si>
  <si>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</si>
  <si>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</si>
  <si>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</si>
  <si>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</si>
  <si>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</si>
  <si>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</si>
  <si>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</si>
  <si>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</si>
  <si>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</si>
  <si>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</si>
  <si>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</si>
  <si>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</si>
  <si>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</si>
  <si>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</si>
  <si>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</si>
  <si>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</si>
  <si>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</si>
  <si>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</si>
  <si>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</si>
  <si>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</si>
  <si>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</si>
  <si>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</si>
  <si>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</si>
  <si>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</si>
  <si>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</si>
  <si>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</si>
  <si>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</si>
  <si>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</si>
  <si>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</si>
  <si>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</si>
  <si>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</si>
  <si>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</si>
  <si>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</si>
  <si>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</si>
  <si>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</si>
  <si>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</si>
  <si>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</si>
  <si>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</si>
  <si>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</si>
  <si>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</si>
  <si>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</si>
  <si>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</si>
  <si>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</si>
  <si>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</si>
  <si>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</si>
  <si>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</si>
  <si>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</si>
  <si>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</si>
  <si>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</si>
  <si>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</si>
  <si>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</si>
  <si>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</si>
  <si>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</si>
  <si>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</si>
  <si>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</si>
  <si>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</si>
  <si>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</si>
  <si>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</si>
  <si>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</si>
  <si>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</si>
  <si>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</si>
  <si>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</si>
  <si>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</si>
  <si>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</si>
  <si>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</si>
  <si>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</si>
  <si>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</si>
  <si>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</si>
  <si>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</si>
  <si>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</si>
  <si>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</si>
  <si>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</si>
  <si>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</si>
  <si>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</si>
  <si>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</si>
  <si>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</si>
  <si>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</si>
  <si>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</si>
  <si>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</si>
  <si>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</si>
  <si>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</si>
  <si>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</si>
  <si>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</si>
  <si>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</si>
  <si>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</si>
  <si>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</si>
  <si>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</si>
  <si>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</si>
  <si>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</si>
  <si>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</si>
  <si>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</si>
  <si>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</si>
  <si>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</si>
  <si>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</si>
  <si>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</si>
  <si>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</si>
  <si>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</si>
  <si>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</si>
  <si>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</si>
  <si>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</si>
  <si>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</si>
  <si>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</si>
  <si>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</si>
  <si>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</si>
  <si>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</si>
  <si>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</si>
  <si>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</si>
  <si>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</si>
  <si>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</si>
  <si>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</si>
  <si>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</si>
  <si>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</si>
  <si>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</si>
  <si>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</si>
  <si>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</si>
  <si>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</si>
  <si>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</si>
  <si>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</si>
  <si>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</si>
  <si>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</si>
  <si>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</si>
  <si>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</si>
  <si>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</si>
  <si>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</si>
  <si>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</si>
  <si>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</si>
  <si>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</si>
  <si>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</si>
  <si>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</si>
  <si>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</si>
  <si>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</si>
  <si>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</si>
  <si>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</si>
  <si>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</si>
  <si>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</si>
  <si>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</si>
  <si>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</si>
  <si>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</si>
  <si>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</si>
  <si>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</si>
  <si>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</si>
  <si>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</si>
  <si>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</si>
  <si>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</si>
  <si>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</si>
  <si>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</si>
  <si>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</si>
  <si>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</si>
  <si>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</si>
  <si>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</si>
  <si>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</si>
  <si>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</si>
  <si>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</si>
  <si>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</si>
  <si>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</si>
  <si>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</si>
  <si>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</si>
  <si>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</si>
  <si>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</si>
  <si>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</si>
  <si>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</si>
  <si>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</si>
  <si>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</si>
  <si>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</si>
  <si>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</si>
  <si>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</si>
  <si>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</si>
  <si>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</si>
  <si>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</si>
  <si>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</si>
  <si>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</si>
  <si>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</si>
  <si>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</si>
  <si>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</si>
  <si>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</si>
  <si>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</si>
  <si>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</si>
  <si>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</si>
  <si>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</si>
  <si>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</si>
  <si>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</si>
  <si>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</si>
  <si>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</si>
  <si>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</si>
  <si>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</si>
  <si>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</si>
  <si>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</si>
  <si>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</si>
  <si>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</si>
  <si>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</si>
  <si>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</si>
  <si>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</si>
  <si>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</si>
  <si>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</si>
  <si>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</si>
  <si>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</si>
  <si>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</si>
  <si>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</si>
  <si>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</si>
  <si>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</si>
  <si>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</si>
  <si>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</si>
  <si>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</si>
  <si>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</si>
  <si>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</si>
  <si>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</si>
  <si>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</si>
  <si>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</si>
  <si>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</si>
  <si>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</si>
  <si>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</si>
  <si>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</si>
  <si>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</si>
  <si>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</si>
  <si>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</si>
  <si>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</si>
  <si>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</si>
  <si>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</si>
  <si>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</si>
  <si>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</si>
  <si>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</si>
  <si>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</si>
  <si>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</si>
  <si>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</si>
  <si>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</si>
  <si>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</si>
  <si>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</si>
  <si>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</si>
  <si>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</si>
  <si>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</si>
  <si>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</si>
  <si>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</si>
  <si>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</si>
  <si>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</si>
  <si>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</si>
  <si>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</si>
  <si>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</si>
  <si>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</si>
  <si>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</si>
  <si>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</si>
  <si>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</si>
  <si>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</si>
  <si>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</si>
  <si>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</si>
  <si>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</si>
  <si>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</si>
  <si>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</si>
  <si>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</si>
  <si>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</si>
  <si>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</si>
  <si>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</si>
  <si>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</si>
  <si>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</si>
  <si>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</si>
  <si>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</si>
  <si>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</si>
  <si>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</si>
  <si>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</si>
  <si>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</si>
  <si>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</si>
  <si>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</si>
  <si>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</si>
  <si>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</si>
  <si>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</si>
  <si>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</si>
  <si>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</si>
  <si>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</si>
  <si>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</si>
  <si>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</si>
  <si>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</si>
  <si>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</si>
  <si>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</si>
  <si>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</si>
  <si>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</si>
  <si>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</si>
  <si>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</si>
  <si>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</si>
  <si>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</si>
  <si>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</si>
  <si>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</si>
  <si>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</si>
  <si>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</si>
  <si>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</si>
  <si>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</si>
  <si>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</si>
  <si>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</si>
  <si>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</si>
  <si>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</si>
  <si>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</si>
  <si>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</si>
  <si>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</si>
  <si>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</si>
  <si>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</si>
  <si>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</si>
  <si>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</si>
  <si>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</si>
  <si>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</si>
  <si>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</si>
  <si>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</si>
  <si>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</si>
  <si>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</si>
  <si>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</si>
  <si>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</si>
  <si>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</si>
  <si>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</si>
  <si>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</si>
  <si>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</si>
  <si>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</si>
  <si>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</si>
  <si>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</si>
  <si>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</si>
  <si>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</si>
  <si>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</si>
  <si>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</si>
  <si>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</si>
  <si>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</si>
  <si>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</si>
  <si>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</si>
  <si>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</si>
  <si>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</si>
  <si>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</si>
  <si>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</si>
  <si>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</si>
  <si>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</si>
  <si>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</si>
  <si>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</si>
  <si>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</si>
  <si>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</si>
  <si>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</si>
  <si>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</si>
  <si>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</si>
  <si>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</si>
  <si>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</si>
  <si>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</si>
  <si>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</si>
  <si>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</si>
  <si>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</si>
  <si>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</si>
  <si>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</si>
  <si>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</si>
  <si>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</si>
  <si>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</si>
  <si>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</si>
  <si>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</si>
  <si>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</si>
  <si>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</si>
  <si>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</si>
  <si>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</si>
  <si>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</si>
  <si>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</si>
  <si>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</si>
  <si>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</si>
  <si>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</si>
  <si>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</si>
  <si>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</si>
  <si>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</si>
  <si>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</si>
  <si>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</si>
  <si>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</si>
  <si>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</si>
  <si>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</si>
  <si>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</si>
  <si>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</si>
  <si>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</si>
  <si>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</si>
  <si>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</si>
  <si>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</si>
  <si>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</si>
  <si>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</si>
  <si>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</si>
  <si>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</si>
  <si>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</si>
  <si>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</si>
  <si>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</si>
  <si>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</si>
  <si>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</si>
  <si>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</si>
  <si>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</si>
  <si>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</si>
  <si>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</si>
  <si>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</si>
  <si>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</si>
  <si>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</si>
  <si>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</si>
  <si>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</si>
  <si>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</si>
  <si>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</si>
  <si>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</si>
  <si>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</si>
  <si>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</si>
  <si>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</si>
  <si>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</si>
  <si>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</si>
  <si>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</si>
  <si>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</si>
  <si>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</si>
  <si>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</si>
  <si>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</si>
  <si>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</si>
  <si>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</si>
  <si>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</si>
  <si>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</si>
  <si>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</si>
  <si>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</si>
  <si>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</si>
  <si>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</si>
  <si>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</si>
  <si>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</si>
  <si>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</si>
  <si>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</si>
  <si>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</si>
  <si>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</si>
  <si>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</si>
  <si>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</si>
  <si>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</si>
  <si>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</si>
  <si>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</si>
  <si>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</si>
  <si>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</si>
  <si>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</si>
  <si>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</si>
  <si>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</si>
  <si>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</si>
  <si>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</si>
  <si>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</si>
  <si>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</si>
  <si>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</si>
  <si>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</si>
  <si>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</si>
  <si>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</si>
  <si>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</si>
  <si>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</si>
  <si>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</si>
  <si>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</si>
  <si>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</si>
  <si>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</si>
  <si>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</si>
  <si>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</si>
  <si>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</si>
  <si>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</si>
  <si>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</si>
  <si>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</si>
  <si>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</si>
  <si>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</si>
  <si>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</si>
  <si>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</si>
  <si>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</si>
  <si>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</si>
  <si>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</si>
  <si>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</si>
  <si>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</si>
  <si>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</si>
  <si>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</si>
  <si>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</si>
  <si>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</si>
  <si>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</si>
  <si>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</si>
  <si>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</si>
  <si>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</si>
  <si>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</si>
  <si>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</si>
  <si>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</si>
  <si>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</si>
  <si>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</si>
  <si>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</si>
  <si>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</si>
  <si>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</si>
  <si>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</si>
  <si>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</si>
  <si>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</si>
  <si>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</si>
  <si>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</si>
  <si>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</si>
  <si>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</si>
  <si>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</si>
  <si>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</si>
  <si>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</si>
  <si>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</si>
  <si>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</si>
  <si>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</si>
  <si>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</si>
  <si>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</si>
  <si>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</si>
  <si>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</si>
  <si>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</si>
  <si>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</si>
  <si>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</si>
  <si>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</si>
  <si>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</si>
  <si>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</si>
  <si>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</si>
  <si>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</si>
  <si>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</si>
  <si>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</si>
  <si>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</si>
  <si>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</si>
  <si>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</si>
  <si>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</si>
  <si>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</si>
  <si>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</si>
  <si>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</si>
  <si>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</si>
  <si>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</si>
  <si>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</si>
  <si>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</si>
  <si>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</si>
  <si>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</si>
  <si>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</si>
  <si>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</si>
  <si>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</si>
  <si>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</si>
  <si>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</si>
  <si>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</si>
  <si>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</si>
  <si>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</si>
  <si>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</si>
  <si>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</si>
  <si>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</si>
  <si>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</si>
  <si>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</si>
  <si>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</si>
  <si>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</si>
  <si>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</si>
  <si>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</si>
  <si>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</si>
  <si>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</si>
  <si>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</si>
  <si>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</si>
  <si>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</si>
  <si>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</si>
  <si>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</si>
  <si>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</si>
  <si>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</si>
  <si>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</si>
  <si>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</si>
  <si>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</si>
  <si>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</si>
  <si>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</si>
  <si>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</si>
  <si>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</si>
  <si>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</si>
  <si>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</si>
  <si>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</si>
  <si>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</si>
  <si>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</si>
  <si>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</si>
  <si>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</si>
  <si>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</si>
  <si>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</si>
  <si>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</si>
  <si>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</si>
  <si>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</si>
  <si>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</si>
  <si>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</si>
  <si>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</si>
  <si>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</si>
  <si>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</si>
  <si>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</si>
  <si>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</si>
  <si>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</si>
  <si>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</si>
  <si>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</si>
  <si>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</si>
  <si>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</si>
  <si>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</si>
  <si>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</si>
  <si>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</si>
  <si>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</si>
  <si>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</si>
  <si>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</si>
  <si>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</si>
  <si>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</si>
  <si>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</si>
  <si>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</si>
  <si>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</si>
  <si>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</si>
  <si>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</si>
  <si>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</si>
  <si>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</si>
  <si>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</si>
  <si>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</si>
  <si>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</si>
  <si>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</si>
  <si>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</si>
  <si>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</si>
  <si>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</si>
  <si>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</si>
  <si>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</si>
  <si>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</si>
  <si>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</si>
  <si>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</si>
  <si>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</si>
  <si>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</si>
  <si>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</si>
  <si>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</si>
  <si>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</si>
  <si>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</si>
  <si>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</si>
  <si>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</si>
  <si>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</si>
  <si>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</si>
  <si>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</si>
  <si>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</si>
  <si>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</si>
  <si>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</si>
  <si>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</si>
  <si>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</si>
  <si>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</si>
  <si>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</si>
  <si>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</si>
  <si>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</si>
  <si>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</si>
  <si>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</si>
  <si>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</si>
  <si>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</si>
  <si>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</si>
  <si>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</si>
  <si>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</si>
  <si>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</si>
  <si>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</si>
  <si>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</si>
  <si>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</si>
  <si>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</si>
  <si>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</si>
  <si>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</si>
  <si>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</si>
  <si>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</si>
  <si>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</si>
  <si>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</si>
  <si>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</si>
  <si>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</si>
  <si>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</si>
  <si>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</si>
  <si>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</si>
  <si>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</si>
  <si>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</si>
  <si>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</si>
  <si>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</si>
  <si>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</si>
  <si>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</si>
  <si>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</si>
  <si>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</si>
  <si>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</si>
  <si>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</si>
  <si>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</si>
  <si>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</si>
  <si>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</si>
  <si>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</si>
  <si>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</si>
  <si>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</si>
  <si>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</si>
  <si>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</si>
  <si>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</si>
  <si>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</si>
  <si>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</si>
  <si>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</si>
  <si>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</si>
  <si>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</si>
  <si>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</si>
  <si>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</si>
  <si>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</si>
  <si>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</si>
  <si>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</si>
  <si>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</si>
  <si>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</si>
  <si>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</si>
  <si>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</si>
  <si>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</si>
  <si>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</si>
  <si>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</si>
  <si>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</si>
  <si>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</si>
  <si>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</si>
  <si>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</si>
  <si>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</si>
  <si>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</si>
  <si>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</si>
  <si>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</si>
  <si>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</si>
  <si>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</si>
  <si>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</si>
  <si>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</si>
  <si>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</si>
  <si>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</si>
  <si>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</si>
  <si>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</si>
  <si>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</si>
  <si>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</si>
  <si>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</si>
  <si>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</si>
  <si>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</si>
  <si>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</si>
  <si>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</si>
  <si>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</si>
  <si>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</si>
  <si>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</si>
  <si>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</si>
  <si>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</si>
  <si>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</si>
  <si>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</si>
  <si>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</si>
  <si>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</si>
  <si>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</si>
  <si>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</si>
  <si>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</si>
  <si>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</si>
  <si>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</si>
  <si>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</si>
  <si>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</si>
  <si>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</si>
  <si>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</si>
  <si>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</si>
  <si>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</si>
  <si>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</si>
  <si>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</si>
  <si>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</si>
  <si>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</si>
  <si>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</si>
  <si>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</si>
  <si>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</si>
  <si>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</si>
  <si>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</si>
  <si>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</si>
  <si>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</si>
  <si>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</si>
  <si>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</si>
  <si>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</si>
  <si>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</si>
  <si>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</si>
  <si>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</si>
  <si>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</si>
  <si>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</si>
  <si>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</si>
  <si>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</si>
  <si>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</si>
  <si>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</si>
  <si>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</si>
  <si>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</si>
  <si>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</si>
  <si>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</si>
  <si>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</si>
  <si>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</si>
  <si>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</si>
  <si>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</si>
  <si>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</si>
  <si>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</si>
  <si>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</si>
  <si>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</si>
  <si>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</si>
  <si>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</si>
  <si>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</si>
  <si>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</si>
  <si>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</si>
  <si>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</si>
  <si>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</si>
  <si>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</si>
  <si>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</si>
  <si>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</si>
  <si>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</si>
  <si>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</si>
  <si>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</si>
  <si>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</si>
  <si>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</si>
  <si>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</si>
  <si>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</si>
  <si>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</si>
  <si>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</si>
  <si>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</si>
  <si>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</si>
  <si>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</si>
  <si>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</si>
  <si>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</si>
  <si>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</si>
  <si>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</si>
  <si>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</si>
  <si>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</si>
  <si>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</si>
  <si>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</si>
  <si>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</si>
  <si>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</si>
  <si>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</si>
  <si>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</si>
  <si>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</si>
  <si>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</si>
  <si>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</si>
  <si>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</si>
  <si>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</si>
  <si>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</si>
  <si>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</si>
  <si>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</si>
  <si>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</si>
  <si>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</si>
  <si>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</si>
  <si>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</si>
  <si>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</si>
  <si>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</si>
  <si>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</si>
  <si>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</si>
  <si>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</si>
  <si>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</si>
  <si>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</si>
  <si>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</si>
  <si>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</si>
  <si>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</si>
  <si>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</si>
  <si>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</si>
  <si>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</si>
  <si>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</si>
  <si>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</si>
  <si>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</si>
  <si>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</si>
  <si>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</si>
  <si>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</si>
  <si>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</si>
  <si>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</si>
  <si>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</si>
  <si>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</si>
  <si>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</si>
  <si>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</si>
  <si>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</si>
  <si>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</si>
  <si>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</si>
  <si>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</si>
  <si>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</si>
  <si>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</si>
  <si>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</si>
  <si>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</si>
  <si>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</si>
  <si>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</si>
  <si>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</si>
  <si>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</si>
  <si>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</si>
  <si>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</si>
  <si>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</si>
  <si>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</si>
  <si>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</si>
  <si>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</si>
  <si>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</si>
  <si>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</si>
  <si>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</si>
  <si>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</si>
  <si>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</si>
  <si>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</si>
  <si>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</si>
  <si>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</si>
  <si>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</si>
  <si>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</si>
  <si>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</si>
  <si>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</si>
  <si>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</si>
  <si>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</si>
  <si>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</si>
  <si>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</si>
  <si>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</si>
  <si>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</si>
  <si>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</si>
  <si>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</si>
  <si>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</si>
  <si>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</si>
  <si>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</si>
  <si>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</si>
  <si>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</si>
  <si>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</si>
  <si>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</si>
  <si>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</si>
  <si>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</si>
  <si>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</si>
  <si>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</si>
  <si>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</si>
  <si>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</si>
  <si>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</si>
  <si>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</si>
  <si>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</si>
  <si>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</si>
  <si>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</si>
  <si>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</si>
  <si>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</si>
  <si>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</si>
  <si>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</si>
  <si>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</si>
  <si>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</si>
  <si>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</si>
  <si>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</si>
  <si>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</si>
  <si>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</si>
  <si>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</si>
  <si>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</si>
  <si>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</si>
  <si>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</si>
  <si>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</si>
  <si>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</si>
  <si>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</si>
  <si>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</si>
  <si>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</si>
  <si>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</si>
  <si>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</si>
  <si>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</si>
  <si>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</si>
  <si>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</si>
  <si>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</si>
  <si>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</si>
  <si>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</si>
  <si>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</si>
  <si>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</si>
  <si>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</si>
  <si>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</si>
  <si>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</si>
  <si>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</si>
  <si>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</si>
  <si>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</si>
  <si>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</si>
  <si>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</si>
  <si>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</si>
  <si>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</si>
  <si>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</si>
  <si>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</si>
  <si>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</si>
  <si>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</si>
  <si>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</si>
  <si>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</si>
  <si>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</si>
  <si>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</si>
  <si>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</si>
  <si>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</si>
  <si>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</si>
  <si>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</si>
  <si>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</si>
  <si>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</si>
  <si>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</si>
  <si>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</si>
  <si>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</si>
  <si>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</si>
  <si>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</si>
  <si>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</si>
  <si>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</si>
  <si>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</si>
  <si>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</si>
  <si>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</si>
  <si>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</si>
  <si>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</si>
  <si>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</si>
  <si>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</si>
  <si>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</si>
  <si>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</si>
  <si>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</si>
  <si>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</si>
  <si>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</si>
  <si>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</si>
  <si>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</si>
  <si>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</si>
  <si>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</si>
  <si>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</si>
  <si>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</si>
  <si>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</si>
  <si>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</si>
  <si>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</si>
  <si>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</si>
  <si>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</si>
  <si>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</si>
  <si>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</si>
  <si>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</si>
  <si>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</si>
  <si>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</si>
  <si>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</si>
  <si>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</si>
  <si>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</si>
  <si>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</si>
  <si>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</si>
  <si>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</si>
  <si>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</si>
  <si>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</si>
  <si>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</si>
  <si>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</si>
  <si>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</si>
  <si>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</si>
  <si>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</si>
  <si>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</si>
  <si>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</si>
  <si>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</si>
  <si>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</si>
  <si>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</si>
  <si>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</si>
  <si>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</si>
  <si>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</si>
  <si>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</si>
  <si>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</si>
  <si>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</si>
  <si>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</si>
  <si>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</si>
  <si>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</si>
  <si>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</si>
  <si>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</si>
  <si>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</si>
  <si>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</si>
  <si>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</si>
  <si>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</si>
  <si>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</si>
  <si>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</si>
  <si>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</si>
  <si>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</si>
  <si>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</si>
  <si>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</si>
  <si>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</si>
  <si>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</si>
  <si>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</si>
  <si>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</si>
  <si>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</si>
  <si>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</si>
  <si>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</si>
  <si>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</si>
  <si>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</si>
  <si>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</si>
  <si>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</si>
  <si>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</si>
  <si>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</si>
  <si>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</si>
  <si>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</si>
  <si>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</si>
  <si>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</si>
  <si>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</si>
  <si>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</si>
  <si>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</si>
  <si>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</si>
  <si>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</si>
  <si>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</si>
  <si>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</si>
  <si>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</si>
  <si>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</si>
  <si>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</si>
  <si>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</si>
  <si>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</si>
  <si>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</si>
  <si>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</si>
  <si>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</si>
  <si>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</si>
  <si>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</si>
  <si>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</si>
  <si>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</si>
  <si>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</si>
  <si>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</si>
  <si>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</si>
  <si>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</si>
  <si>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</si>
  <si>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</si>
  <si>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</si>
  <si>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</si>
  <si>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</si>
  <si>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</si>
  <si>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</si>
  <si>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</si>
  <si>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</si>
  <si>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</si>
  <si>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</si>
  <si>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</si>
  <si>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</si>
  <si>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</si>
  <si>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</si>
  <si>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</si>
  <si>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</si>
  <si>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</si>
  <si>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</si>
  <si>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</si>
  <si>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</si>
  <si>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</si>
  <si>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</si>
  <si>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</si>
  <si>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</si>
  <si>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</si>
  <si>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</si>
  <si>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</si>
  <si>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</si>
  <si>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</si>
  <si>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</si>
  <si>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</si>
  <si>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</si>
  <si>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</si>
  <si>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</si>
  <si>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</si>
  <si>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</si>
  <si>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</si>
  <si>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</si>
  <si>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</si>
  <si>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</si>
  <si>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</si>
  <si>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</si>
  <si>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</si>
  <si>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</si>
  <si>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</si>
  <si>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</si>
  <si>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</si>
  <si>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</si>
  <si>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</si>
  <si>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</si>
  <si>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</si>
  <si>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</si>
  <si>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</si>
  <si>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</si>
  <si>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</si>
  <si>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</si>
  <si>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</si>
  <si>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</si>
  <si>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</si>
  <si>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</si>
  <si>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</si>
  <si>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</si>
  <si>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</si>
  <si>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</si>
  <si>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</si>
  <si>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</si>
  <si>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</si>
  <si>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</si>
  <si>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</si>
  <si>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</si>
  <si>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</si>
  <si>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</si>
  <si>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</si>
  <si>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</si>
  <si>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</si>
  <si>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</si>
  <si>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</si>
  <si>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</si>
  <si>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</si>
  <si>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</si>
  <si>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</si>
  <si>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</si>
  <si>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</si>
  <si>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</si>
  <si>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</si>
  <si>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</si>
  <si>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</si>
  <si>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</si>
  <si>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</si>
  <si>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</si>
  <si>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</si>
  <si>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</si>
  <si>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</si>
  <si>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</si>
  <si>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</si>
  <si>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</si>
  <si>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</si>
  <si>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</si>
  <si>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</si>
  <si>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</si>
  <si>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</si>
  <si>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</si>
  <si>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</si>
  <si>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</si>
  <si>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</si>
  <si>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</si>
  <si>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</si>
  <si>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</si>
  <si>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</si>
  <si>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</si>
  <si>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</si>
  <si>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</si>
  <si>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</si>
  <si>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</si>
  <si>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</si>
  <si>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</si>
  <si>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</si>
  <si>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</si>
  <si>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</si>
  <si>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</si>
  <si>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</si>
  <si>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</si>
  <si>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</si>
  <si>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</si>
  <si>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</si>
  <si>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</si>
  <si>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</si>
  <si>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</si>
  <si>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</si>
  <si>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</si>
  <si>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</si>
  <si>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</si>
  <si>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</si>
  <si>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</si>
  <si>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</si>
  <si>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</si>
  <si>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</si>
  <si>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</si>
  <si>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</si>
  <si>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</si>
  <si>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</si>
  <si>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</si>
  <si>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</si>
  <si>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</si>
  <si>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</si>
  <si>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</si>
  <si>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</si>
  <si>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</si>
  <si>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</si>
  <si>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</si>
  <si>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</si>
  <si>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</si>
  <si>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</si>
  <si>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</si>
  <si>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</si>
  <si>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</si>
  <si>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</si>
  <si>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</si>
  <si>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</si>
  <si>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</si>
  <si>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</si>
  <si>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</si>
  <si>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</si>
  <si>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</si>
  <si>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</si>
  <si>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</si>
  <si>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</si>
  <si>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</si>
  <si>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</si>
  <si>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</si>
  <si>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</si>
  <si>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</si>
  <si>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</si>
  <si>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</si>
  <si>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</si>
  <si>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</si>
  <si>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</si>
  <si>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</si>
  <si>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</si>
  <si>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</si>
  <si>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</si>
  <si>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</si>
  <si>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</si>
  <si>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</si>
  <si>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</si>
  <si>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</si>
  <si>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</si>
  <si>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</si>
  <si>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</si>
  <si>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</si>
  <si>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</si>
  <si>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</si>
  <si>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</si>
  <si>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</si>
  <si>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</si>
  <si>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</si>
  <si>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</si>
  <si>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</si>
  <si>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</si>
  <si>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</si>
  <si>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</si>
  <si>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</si>
  <si>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</si>
  <si>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</si>
  <si>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</si>
  <si>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</si>
  <si>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</si>
  <si>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</si>
  <si>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</si>
  <si>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</si>
  <si>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</si>
  <si>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</si>
  <si>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</si>
  <si>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</si>
  <si>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</si>
  <si>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</si>
  <si>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</si>
  <si>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</si>
  <si>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</si>
  <si>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</si>
  <si>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</si>
  <si>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</si>
  <si>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</si>
  <si>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</si>
  <si>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</si>
  <si>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</si>
  <si>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</si>
  <si>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</si>
  <si>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</si>
  <si>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</si>
  <si>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</si>
  <si>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</si>
  <si>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</si>
  <si>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</si>
  <si>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</si>
  <si>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</si>
  <si>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</si>
  <si>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</si>
  <si>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</si>
  <si>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</si>
  <si>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</si>
  <si>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</si>
  <si>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</si>
  <si>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</si>
  <si>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</si>
  <si>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</si>
  <si>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</si>
  <si>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</si>
  <si>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</si>
  <si>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</si>
  <si>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</si>
  <si>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</si>
  <si>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</si>
  <si>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</si>
  <si>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</si>
  <si>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</si>
  <si>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</si>
  <si>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</si>
  <si>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</si>
  <si>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</si>
  <si>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</si>
  <si>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</si>
  <si>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</si>
  <si>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</si>
  <si>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</si>
  <si>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</si>
  <si>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</si>
  <si>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</si>
  <si>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</si>
  <si>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</si>
  <si>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</si>
  <si>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</si>
  <si>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</si>
  <si>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</si>
  <si>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</si>
  <si>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</si>
  <si>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</si>
  <si>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</si>
  <si>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</si>
  <si>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</si>
  <si>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</si>
  <si>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</si>
  <si>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</si>
  <si>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</si>
  <si>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</si>
  <si>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</si>
  <si>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</si>
  <si>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</si>
  <si>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</si>
  <si>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</si>
  <si>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</si>
  <si>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</si>
  <si>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</si>
  <si>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</si>
  <si>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</si>
  <si>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</si>
  <si>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</si>
  <si>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</si>
  <si>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</si>
  <si>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</si>
  <si>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</si>
  <si>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</si>
  <si>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</si>
  <si>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</si>
  <si>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</si>
  <si>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</si>
  <si>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</si>
  <si>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</si>
  <si>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</si>
  <si>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</si>
  <si>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</si>
  <si>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</si>
  <si>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</si>
  <si>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</si>
  <si>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</si>
  <si>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</si>
  <si>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</si>
  <si>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</si>
  <si>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</si>
  <si>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</si>
  <si>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</si>
  <si>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</si>
  <si>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</si>
  <si>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</si>
  <si>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</si>
  <si>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</si>
  <si>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</si>
  <si>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</si>
  <si>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</si>
  <si>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</si>
  <si>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</si>
  <si>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</si>
  <si>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</si>
  <si>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</si>
  <si>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</si>
  <si>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</si>
  <si>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</si>
  <si>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</si>
  <si>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</si>
  <si>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</si>
  <si>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</si>
  <si>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</si>
  <si>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</si>
  <si>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</si>
  <si>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</si>
  <si>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</si>
  <si>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</si>
  <si>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</si>
  <si>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</si>
  <si>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</si>
  <si>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</si>
  <si>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</si>
  <si>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</si>
  <si>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</si>
  <si>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</si>
  <si>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</si>
  <si>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</si>
  <si>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</si>
  <si>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</si>
  <si>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</si>
  <si>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</si>
  <si>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</si>
  <si>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</si>
  <si>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</si>
  <si>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</si>
  <si>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</si>
  <si>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</si>
  <si>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</si>
  <si>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</si>
  <si>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</si>
  <si>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</si>
  <si>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</si>
  <si>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</si>
  <si>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</si>
  <si>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</si>
  <si>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</si>
  <si>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</si>
  <si>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</si>
  <si>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</si>
  <si>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</si>
  <si>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</si>
  <si>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</si>
  <si>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</si>
  <si>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</si>
  <si>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</si>
  <si>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</si>
  <si>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</si>
  <si>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</si>
  <si>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</si>
  <si>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</si>
  <si>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</si>
  <si>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</si>
  <si>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</si>
  <si>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</si>
  <si>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</si>
  <si>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</si>
  <si>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</si>
  <si>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</si>
  <si>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</si>
  <si>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</si>
  <si>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</si>
  <si>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</si>
  <si>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</si>
  <si>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</si>
  <si>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</si>
  <si>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</si>
  <si>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</si>
  <si>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</si>
  <si>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</si>
  <si>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</si>
  <si>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</si>
  <si>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</si>
  <si>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</si>
  <si>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</si>
  <si>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</si>
  <si>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</si>
  <si>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</si>
  <si>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</si>
  <si>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</si>
  <si>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</si>
  <si>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</si>
  <si>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</si>
  <si>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</si>
  <si>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</si>
  <si>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</si>
  <si>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</si>
  <si>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</si>
  <si>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</si>
  <si>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</si>
  <si>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</si>
  <si>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</si>
  <si>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</si>
  <si>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</si>
  <si>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</si>
  <si>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</si>
  <si>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</si>
  <si>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</si>
  <si>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</si>
  <si>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</si>
  <si>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</si>
  <si>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</si>
  <si>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</si>
  <si>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</si>
  <si>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</si>
  <si>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</si>
  <si>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</si>
  <si>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</si>
  <si>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</si>
  <si>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</si>
  <si>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</si>
  <si>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</si>
  <si>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</si>
  <si>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</si>
  <si>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</si>
  <si>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</si>
  <si>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</si>
  <si>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</si>
  <si>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</si>
  <si>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</si>
  <si>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</si>
  <si>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</si>
  <si>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</si>
  <si>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</si>
  <si>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</si>
  <si>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</si>
  <si>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</si>
  <si>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</si>
  <si>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</si>
  <si>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</si>
  <si>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</si>
  <si>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</si>
  <si>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</si>
  <si>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</si>
  <si>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</si>
  <si>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</si>
  <si>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</si>
  <si>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</si>
  <si>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</si>
  <si>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</si>
  <si>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</si>
  <si>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</si>
  <si>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</si>
  <si>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</si>
  <si>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</si>
  <si>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</si>
  <si>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</si>
  <si>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</si>
  <si>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</si>
  <si>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</si>
  <si>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</si>
  <si>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</si>
  <si>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</si>
  <si>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</si>
  <si>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</si>
  <si>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</si>
  <si>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</si>
  <si>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</si>
  <si>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</si>
  <si>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</si>
  <si>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</si>
  <si>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</si>
  <si>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</si>
  <si>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</si>
  <si>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</si>
  <si>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</si>
  <si>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</si>
  <si>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</si>
  <si>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</si>
  <si>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</si>
  <si>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</si>
  <si>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</si>
  <si>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</si>
  <si>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</si>
  <si>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</si>
  <si>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</si>
  <si>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</si>
  <si>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</si>
  <si>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</si>
  <si>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</si>
  <si>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</si>
  <si>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</si>
  <si>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</si>
  <si>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</si>
  <si>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</si>
  <si>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</si>
  <si>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</si>
  <si>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</si>
  <si>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</si>
  <si>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</si>
  <si>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</si>
  <si>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</si>
  <si>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</si>
  <si>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</si>
  <si>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</si>
  <si>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</si>
  <si>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</si>
  <si>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</si>
  <si>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</si>
  <si>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</si>
  <si>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</si>
  <si>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</si>
  <si>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</si>
  <si>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</si>
  <si>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</si>
  <si>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</si>
  <si>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</si>
  <si>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</si>
  <si>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</si>
  <si>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</si>
  <si>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</si>
  <si>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</si>
  <si>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</si>
  <si>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</si>
  <si>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</si>
  <si>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</si>
  <si>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</si>
  <si>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</si>
  <si>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</si>
  <si>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</si>
  <si>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</si>
  <si>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</si>
  <si>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</si>
  <si>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</si>
  <si>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</si>
  <si>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</si>
  <si>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</si>
  <si>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</si>
  <si>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</si>
  <si>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</si>
  <si>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</si>
  <si>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</si>
  <si>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</si>
  <si>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</si>
  <si>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</si>
  <si>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</si>
  <si>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</si>
  <si>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</si>
  <si>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</si>
  <si>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</si>
  <si>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</si>
  <si>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</si>
  <si>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</si>
  <si>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</si>
  <si>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</si>
  <si>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</si>
  <si>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</si>
  <si>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</si>
  <si>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</si>
  <si>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</si>
  <si>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</si>
  <si>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</si>
  <si>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</si>
  <si>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</si>
  <si>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</si>
  <si>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</si>
  <si>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</si>
  <si>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</si>
  <si>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</si>
  <si>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</si>
  <si>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</si>
  <si>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</si>
  <si>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</si>
  <si>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</si>
  <si>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</si>
  <si>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</si>
  <si>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</si>
  <si>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</si>
  <si>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</si>
  <si>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</si>
  <si>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</si>
  <si>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</si>
  <si>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</si>
  <si>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</si>
  <si>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</si>
  <si>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</si>
  <si>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</si>
  <si>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</si>
  <si>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</si>
  <si>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</si>
  <si>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</si>
  <si>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</si>
  <si>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</si>
  <si>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</si>
  <si>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</si>
  <si>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</si>
  <si>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</si>
  <si>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</si>
  <si>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</si>
  <si>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</si>
  <si>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</si>
  <si>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</si>
  <si>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</si>
  <si>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</si>
  <si>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</si>
  <si>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</si>
  <si>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</si>
  <si>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</si>
  <si>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</si>
  <si>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</si>
  <si>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</si>
  <si>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</si>
  <si>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</si>
  <si>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</si>
  <si>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</si>
  <si>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</si>
  <si>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</si>
  <si>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</si>
  <si>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</si>
  <si>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</si>
  <si>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</si>
  <si>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</si>
  <si>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</si>
  <si>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</si>
  <si>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</si>
  <si>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</si>
  <si>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</si>
  <si>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</si>
  <si>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</si>
  <si>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</si>
  <si>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</si>
  <si>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</si>
  <si>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</si>
  <si>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</si>
  <si>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</si>
  <si>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</si>
  <si>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</si>
  <si>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</si>
  <si>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</si>
  <si>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</si>
  <si>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</si>
  <si>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</si>
  <si>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</si>
  <si>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</si>
  <si>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</si>
  <si>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</si>
  <si>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</si>
  <si>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</si>
  <si>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</si>
  <si>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</si>
  <si>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</si>
  <si>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</si>
  <si>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</si>
  <si>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</si>
  <si>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</si>
  <si>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</si>
  <si>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</si>
  <si>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</si>
  <si>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</si>
  <si>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</si>
  <si>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</si>
  <si>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</si>
  <si>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</si>
  <si>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</si>
  <si>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</si>
  <si>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</si>
  <si>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</si>
  <si>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</si>
  <si>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</si>
  <si>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</si>
  <si>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</si>
  <si>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</si>
  <si>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</si>
  <si>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</si>
  <si>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</si>
  <si>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</si>
  <si>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</si>
  <si>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</si>
  <si>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</si>
  <si>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</si>
  <si>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</si>
  <si>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</si>
  <si>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</si>
  <si>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</si>
  <si>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</si>
  <si>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</si>
  <si>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</si>
  <si>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</si>
  <si>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</si>
  <si>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</si>
  <si>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</si>
  <si>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</si>
  <si>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</si>
  <si>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</si>
  <si>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</si>
  <si>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</si>
  <si>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</si>
  <si>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</si>
  <si>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</si>
  <si>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</si>
  <si>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</si>
  <si>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</si>
  <si>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</si>
  <si>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</si>
  <si>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</si>
  <si>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</si>
  <si>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</si>
  <si>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</si>
  <si>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</si>
  <si>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</si>
  <si>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</si>
  <si>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</si>
  <si>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</si>
  <si>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</si>
  <si>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</si>
  <si>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</si>
  <si>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</si>
  <si>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</si>
  <si>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</si>
  <si>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</si>
  <si>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</si>
  <si>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</si>
  <si>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</si>
  <si>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</si>
  <si>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</si>
  <si>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</si>
  <si>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</si>
  <si>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</si>
  <si>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</si>
  <si>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</si>
  <si>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</si>
  <si>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</si>
  <si>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</si>
  <si>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</si>
  <si>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</si>
  <si>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</si>
  <si>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</si>
  <si>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</si>
  <si>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</si>
  <si>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</si>
  <si>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</si>
  <si>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</si>
  <si>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</si>
  <si>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</si>
  <si>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</si>
  <si>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</si>
  <si>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</si>
  <si>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</si>
  <si>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</si>
  <si>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</si>
  <si>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</si>
  <si>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</si>
  <si>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</si>
  <si>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</si>
  <si>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</si>
  <si>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</si>
  <si>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</si>
  <si>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</si>
  <si>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</si>
  <si>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</si>
  <si>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</si>
  <si>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</si>
  <si>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</si>
  <si>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</si>
  <si>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</si>
  <si>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</si>
  <si>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</si>
  <si>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</si>
  <si>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</si>
  <si>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</si>
  <si>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</si>
  <si>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</si>
  <si>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</si>
  <si>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</si>
  <si>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</si>
  <si>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</si>
  <si>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</si>
  <si>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</si>
  <si>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</si>
  <si>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</si>
  <si>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</si>
  <si>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</si>
  <si>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</si>
  <si>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</si>
  <si>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</si>
  <si>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</si>
  <si>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</si>
  <si>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</si>
  <si>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</si>
  <si>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</si>
  <si>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</si>
  <si>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</si>
  <si>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</si>
  <si>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</si>
  <si>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</si>
  <si>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</si>
  <si>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</si>
  <si>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</si>
  <si>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</si>
  <si>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</si>
  <si>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</si>
  <si>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</si>
  <si>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</si>
  <si>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</si>
  <si>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</si>
  <si>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</si>
  <si>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</si>
  <si>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</si>
  <si>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</si>
  <si>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</si>
  <si>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</si>
  <si>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</si>
  <si>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</si>
  <si>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</si>
  <si>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</si>
  <si>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</si>
  <si>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</si>
  <si>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</si>
  <si>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</si>
  <si>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</si>
  <si>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</si>
  <si>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</si>
  <si>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</si>
  <si>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</si>
  <si>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</si>
  <si>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</si>
  <si>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</si>
  <si>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</si>
  <si>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</si>
  <si>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</si>
  <si>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</si>
  <si>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</si>
  <si>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</si>
  <si>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</si>
  <si>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</si>
  <si>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</si>
  <si>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</si>
  <si>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</si>
  <si>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</si>
  <si>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</si>
  <si>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</si>
  <si>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</si>
  <si>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</si>
  <si>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</si>
  <si>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</si>
  <si>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</si>
  <si>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</si>
  <si>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</si>
  <si>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</si>
  <si>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</si>
  <si>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</si>
  <si>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</si>
  <si>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</si>
  <si>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</si>
  <si>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</si>
  <si>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</si>
  <si>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</si>
  <si>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</si>
  <si>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</si>
  <si>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</si>
  <si>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</si>
  <si>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</si>
  <si>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</si>
  <si>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</si>
  <si>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</si>
  <si>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</si>
  <si>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</si>
  <si>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</si>
  <si>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</si>
  <si>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</si>
  <si>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</si>
  <si>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</si>
  <si>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</si>
  <si>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</si>
  <si>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</si>
  <si>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</si>
  <si>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</si>
  <si>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</si>
  <si>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</si>
  <si>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</si>
  <si>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</si>
  <si>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</si>
  <si>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</si>
  <si>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</si>
  <si>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</si>
  <si>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</si>
  <si>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</si>
  <si>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</si>
  <si>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</si>
  <si>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</si>
  <si>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</si>
  <si>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</si>
  <si>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</si>
  <si>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</si>
  <si>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</si>
  <si>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</si>
  <si>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</si>
  <si>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</si>
  <si>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</si>
  <si>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</si>
  <si>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</si>
  <si>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</si>
  <si>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</si>
  <si>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</si>
  <si>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</si>
  <si>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</si>
  <si>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</si>
  <si>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</si>
  <si>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</si>
  <si>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</si>
  <si>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</si>
  <si>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</si>
  <si>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</si>
  <si>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</si>
  <si>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</si>
  <si>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</si>
  <si>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</si>
  <si>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</si>
  <si>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</si>
  <si>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</si>
  <si>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</si>
  <si>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</si>
  <si>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</si>
  <si>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</si>
  <si>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</si>
  <si>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</si>
  <si>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</si>
  <si>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</si>
  <si>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</si>
  <si>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</si>
  <si>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</si>
  <si>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</si>
  <si>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</si>
  <si>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</si>
  <si>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</si>
  <si>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</si>
  <si>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</si>
  <si>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</si>
  <si>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</si>
  <si>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</si>
  <si>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</si>
  <si>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</si>
  <si>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</si>
  <si>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</si>
  <si>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</si>
  <si>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</si>
  <si>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</si>
  <si>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</si>
  <si>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</si>
  <si>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</si>
  <si>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</si>
  <si>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</si>
  <si>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</si>
  <si>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</si>
  <si>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</si>
  <si>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</si>
  <si>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</si>
  <si>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</si>
  <si>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</si>
  <si>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</si>
  <si>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</si>
  <si>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</si>
  <si>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</si>
  <si>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</si>
  <si>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</si>
  <si>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</si>
  <si>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</si>
  <si>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</si>
  <si>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</si>
  <si>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</si>
  <si>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</si>
  <si>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</si>
  <si>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</si>
  <si>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</si>
  <si>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</si>
  <si>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</si>
  <si>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</si>
  <si>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</si>
  <si>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</si>
  <si>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</si>
  <si>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</si>
  <si>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</si>
  <si>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</si>
  <si>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</si>
  <si>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</si>
  <si>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</si>
  <si>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</si>
  <si>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</si>
  <si>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</si>
  <si>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</si>
  <si>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</si>
  <si>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</si>
  <si>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</si>
  <si>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</si>
  <si>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</si>
  <si>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</si>
  <si>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</si>
  <si>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</si>
  <si>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</si>
  <si>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</si>
  <si>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</si>
  <si>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</si>
  <si>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</si>
  <si>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</si>
  <si>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</si>
  <si>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</si>
  <si>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</si>
  <si>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</si>
  <si>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</si>
  <si>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</si>
  <si>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</si>
  <si>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</si>
  <si>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</si>
  <si>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</si>
  <si>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</si>
  <si>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</si>
  <si>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</si>
  <si>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</si>
  <si>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</si>
  <si>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</si>
  <si>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</si>
  <si>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</si>
  <si>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</si>
  <si>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</si>
  <si>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</si>
  <si>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</si>
  <si>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</si>
  <si>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</si>
  <si>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</si>
  <si>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</si>
  <si>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</si>
  <si>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</si>
  <si>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</si>
  <si>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</si>
  <si>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</si>
  <si>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</si>
  <si>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</si>
  <si>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</si>
  <si>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</si>
  <si>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</si>
  <si>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</si>
  <si>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</si>
  <si>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</si>
  <si>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</si>
  <si>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</si>
  <si>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</si>
  <si>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</si>
  <si>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</si>
  <si>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</si>
  <si>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</si>
  <si>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</si>
  <si>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</si>
  <si>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</si>
  <si>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</si>
  <si>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</si>
  <si>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</si>
  <si>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</si>
  <si>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</si>
  <si>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</si>
  <si>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</si>
  <si>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</si>
  <si>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</si>
  <si>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</si>
  <si>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</si>
  <si>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</si>
  <si>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</si>
  <si>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</si>
  <si>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</si>
  <si>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</si>
  <si>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</si>
  <si>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</si>
  <si>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</si>
  <si>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</si>
  <si>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</si>
  <si>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</si>
  <si>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</si>
  <si>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</si>
  <si>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</si>
  <si>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</si>
  <si>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</si>
  <si>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</si>
  <si>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</si>
  <si>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</si>
  <si>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</si>
  <si>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</si>
  <si>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</si>
  <si>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</si>
  <si>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</si>
  <si>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</si>
  <si>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</si>
  <si>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</si>
  <si>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</si>
  <si>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</si>
  <si>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</si>
  <si>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</si>
  <si>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</si>
  <si>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</si>
  <si>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</si>
  <si>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</si>
  <si>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</si>
  <si>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</si>
  <si>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</si>
  <si>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</si>
  <si>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</si>
  <si>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</si>
  <si>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</si>
  <si>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</si>
  <si>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</si>
  <si>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</si>
  <si>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</si>
  <si>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</si>
  <si>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</si>
  <si>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</si>
  <si>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</si>
  <si>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</si>
  <si>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</si>
  <si>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</si>
  <si>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</si>
  <si>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</si>
  <si>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</si>
  <si>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</si>
  <si>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</si>
  <si>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</si>
  <si>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</si>
  <si>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</si>
  <si>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</si>
  <si>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</si>
  <si>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</si>
  <si>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</si>
  <si>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</si>
  <si>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</si>
  <si>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</si>
  <si>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</si>
  <si>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</si>
  <si>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</si>
  <si>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</si>
  <si>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</si>
  <si>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</si>
  <si>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</si>
  <si>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</si>
  <si>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</si>
  <si>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</si>
  <si>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</si>
  <si>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</si>
  <si>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</si>
  <si>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</si>
  <si>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</si>
  <si>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</si>
  <si>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</si>
  <si>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</si>
  <si>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</si>
  <si>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</si>
  <si>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</si>
  <si>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</si>
  <si>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</si>
  <si>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</si>
  <si>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</si>
  <si>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</si>
  <si>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</si>
  <si>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</si>
  <si>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</si>
  <si>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</si>
  <si>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</si>
  <si>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</si>
  <si>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</si>
  <si>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</si>
  <si>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</si>
  <si>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</si>
  <si>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</si>
  <si>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</si>
  <si>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</si>
  <si>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</si>
  <si>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</si>
  <si>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</si>
  <si>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</si>
  <si>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</si>
  <si>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</si>
  <si>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</si>
  <si>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</si>
  <si>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</si>
  <si>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</si>
  <si>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</si>
  <si>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</si>
  <si>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</si>
  <si>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</si>
  <si>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</si>
  <si>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</si>
  <si>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</si>
  <si>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</si>
  <si>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</si>
  <si>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</si>
  <si>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</si>
  <si>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</si>
  <si>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</si>
  <si>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</si>
  <si>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</si>
  <si>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</si>
  <si>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</si>
  <si>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</si>
  <si>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</si>
  <si>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</si>
  <si>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</si>
  <si>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</si>
  <si>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</si>
  <si>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</si>
  <si>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</si>
  <si>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</si>
  <si>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</si>
  <si>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</si>
  <si>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</si>
  <si>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</si>
  <si>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</si>
  <si>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</si>
  <si>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</si>
  <si>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</si>
  <si>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</si>
  <si>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</si>
  <si>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</si>
  <si>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</si>
  <si>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</si>
  <si>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</si>
  <si>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</si>
  <si>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</si>
  <si>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</si>
  <si>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</si>
  <si>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</si>
  <si>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</si>
  <si>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</si>
  <si>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</si>
  <si>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</si>
  <si>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</si>
  <si>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</si>
  <si>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</si>
  <si>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</si>
  <si>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</si>
  <si>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</si>
  <si>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</si>
  <si>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</si>
  <si>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</si>
  <si>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</si>
  <si>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</si>
  <si>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</si>
  <si>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</si>
  <si>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</si>
  <si>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</si>
  <si>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</si>
  <si>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</si>
  <si>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</si>
  <si>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</si>
  <si>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</si>
  <si>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</si>
  <si>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</si>
  <si>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</si>
  <si>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</si>
  <si>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</si>
  <si>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</si>
  <si>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</si>
  <si>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</si>
  <si>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</si>
  <si>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</si>
  <si>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</si>
  <si>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</si>
  <si>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</si>
  <si>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</si>
  <si>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</si>
  <si>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</si>
  <si>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</si>
  <si>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</si>
  <si>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</si>
  <si>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</si>
  <si>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</si>
  <si>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</si>
  <si>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</si>
  <si>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</si>
  <si>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</si>
  <si>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</si>
  <si>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</si>
  <si>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</si>
  <si>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</si>
  <si>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</si>
  <si>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</si>
  <si>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</si>
  <si>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</si>
  <si>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</si>
  <si>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</si>
  <si>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</si>
  <si>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</si>
  <si>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</si>
  <si>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</si>
  <si>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</si>
  <si>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</si>
  <si>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</si>
  <si>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</si>
  <si>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</si>
  <si>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</si>
  <si>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</si>
  <si>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</si>
  <si>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</si>
  <si>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</si>
  <si>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</si>
  <si>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</si>
  <si>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</si>
  <si>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</si>
  <si>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</si>
  <si>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</si>
  <si>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</si>
  <si>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</si>
  <si>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</si>
  <si>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</si>
  <si>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</si>
  <si>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</si>
  <si>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</si>
  <si>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</si>
  <si>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</si>
  <si>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</si>
  <si>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</si>
  <si>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</si>
  <si>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</si>
  <si>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</si>
  <si>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</si>
  <si>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</si>
  <si>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</si>
  <si>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</si>
  <si>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</si>
  <si>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</si>
  <si>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</si>
  <si>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</si>
  <si>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</si>
  <si>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</si>
  <si>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</si>
  <si>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</si>
  <si>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</si>
  <si>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</si>
  <si>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</si>
  <si>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</si>
  <si>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</si>
  <si>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</si>
  <si>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</si>
  <si>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</si>
  <si>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</si>
  <si>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</si>
  <si>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</si>
  <si>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</si>
  <si>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</si>
  <si>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</si>
  <si>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</si>
  <si>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</si>
  <si>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</si>
  <si>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</si>
  <si>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</si>
  <si>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</si>
  <si>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</si>
  <si>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</si>
  <si>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</si>
  <si>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</si>
  <si>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</si>
  <si>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</si>
  <si>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</si>
  <si>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</si>
  <si>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</si>
  <si>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</si>
  <si>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</si>
  <si>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</si>
  <si>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</si>
  <si>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</si>
  <si>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</si>
  <si>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</si>
  <si>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</si>
  <si>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</si>
  <si>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</si>
  <si>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</si>
  <si>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</si>
  <si>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</si>
  <si>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</si>
  <si>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</si>
  <si>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</si>
  <si>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</si>
  <si>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</si>
  <si>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</si>
  <si>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</si>
  <si>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</si>
  <si>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</si>
  <si>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</si>
  <si>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</si>
  <si>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</si>
  <si>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</si>
  <si>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</si>
  <si>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</si>
  <si>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</si>
  <si>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</si>
  <si>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</si>
  <si>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</si>
  <si>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</si>
  <si>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</si>
  <si>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</si>
  <si>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</si>
  <si>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</si>
  <si>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</si>
  <si>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</si>
  <si>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</si>
  <si>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</si>
  <si>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</si>
  <si>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</si>
  <si>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</si>
  <si>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</si>
  <si>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</si>
  <si>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</si>
  <si>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</si>
  <si>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</si>
  <si>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</si>
  <si>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</si>
  <si>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</si>
  <si>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</si>
  <si>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</si>
  <si>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</si>
  <si>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</si>
  <si>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</si>
  <si>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</si>
  <si>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</si>
  <si>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</si>
  <si>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</si>
  <si>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</si>
  <si>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</si>
  <si>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</si>
  <si>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</si>
  <si>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</si>
  <si>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</si>
  <si>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</si>
  <si>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</si>
  <si>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</si>
  <si>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</si>
  <si>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</si>
  <si>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</si>
  <si>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</si>
  <si>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</si>
  <si>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</si>
  <si>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</si>
  <si>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</si>
  <si>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</si>
  <si>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</si>
  <si>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</si>
  <si>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</si>
  <si>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</si>
  <si>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</si>
  <si>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</si>
  <si>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</si>
  <si>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</si>
  <si>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</si>
  <si>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</si>
  <si>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</si>
  <si>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</si>
  <si>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</si>
  <si>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</si>
  <si>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</si>
  <si>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</si>
  <si>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</si>
  <si>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</si>
  <si>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</si>
  <si>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</si>
  <si>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</si>
  <si>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</si>
  <si>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</si>
  <si>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</si>
  <si>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</si>
  <si>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</si>
  <si>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</si>
  <si>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</si>
  <si>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</si>
  <si>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</si>
  <si>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</si>
  <si>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</si>
  <si>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</si>
  <si>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</si>
  <si>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</si>
  <si>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</si>
  <si>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</si>
  <si>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</si>
  <si>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</si>
  <si>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</si>
  <si>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</si>
  <si>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</si>
  <si>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</si>
  <si>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</si>
  <si>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</si>
  <si>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</si>
  <si>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</si>
  <si>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</si>
  <si>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</si>
  <si>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</si>
  <si>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</si>
  <si>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</si>
  <si>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</si>
  <si>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</si>
  <si>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</si>
  <si>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</si>
  <si>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</si>
  <si>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</si>
  <si>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</si>
  <si>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</si>
  <si>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</si>
  <si>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</si>
  <si>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</si>
  <si>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</si>
  <si>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</si>
  <si>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</si>
  <si>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</si>
  <si>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</si>
  <si>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</si>
  <si>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</si>
  <si>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</si>
  <si>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</si>
  <si>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</si>
  <si>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</si>
  <si>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</si>
  <si>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</si>
  <si>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</si>
  <si>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</si>
  <si>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</si>
  <si>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</si>
  <si>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</si>
  <si>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</si>
  <si>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</si>
  <si>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</si>
  <si>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</si>
  <si>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</si>
  <si>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</si>
  <si>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</si>
  <si>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</si>
  <si>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</si>
  <si>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</si>
  <si>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</si>
  <si>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</si>
  <si>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</si>
  <si>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</si>
  <si>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</si>
  <si>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</si>
  <si>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</si>
  <si>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</si>
  <si>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</si>
  <si>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</si>
  <si>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</si>
  <si>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</si>
  <si>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</si>
  <si>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</si>
  <si>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</si>
  <si>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</si>
  <si>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</si>
  <si>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</si>
  <si>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</si>
  <si>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</si>
  <si>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</si>
  <si>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</si>
  <si>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</si>
  <si>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</si>
  <si>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</si>
  <si>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</si>
  <si>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</si>
  <si>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</si>
  <si>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</si>
  <si>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</si>
  <si>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</si>
  <si>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</si>
  <si>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</si>
  <si>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</si>
  <si>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</si>
  <si>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</si>
  <si>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</si>
  <si>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</si>
  <si>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</si>
  <si>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</si>
  <si>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</si>
  <si>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</si>
  <si>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</si>
  <si>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</si>
  <si>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</si>
  <si>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</si>
  <si>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</si>
  <si>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</si>
  <si>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</si>
  <si>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</si>
  <si>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</si>
  <si>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</si>
  <si>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</si>
  <si>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</si>
  <si>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</si>
  <si>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</si>
  <si>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</si>
  <si>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</si>
  <si>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</si>
  <si>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</si>
  <si>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</si>
  <si>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</si>
  <si>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</si>
  <si>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</si>
  <si>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</si>
  <si>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</si>
  <si>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</si>
  <si>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</si>
  <si>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</si>
  <si>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</si>
  <si>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</si>
  <si>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</si>
  <si>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</si>
  <si>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</si>
  <si>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</si>
  <si>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</si>
  <si>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</si>
  <si>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</si>
  <si>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</si>
  <si>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</si>
  <si>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</si>
  <si>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</si>
  <si>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</si>
  <si>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</si>
  <si>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</si>
  <si>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</si>
  <si>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</si>
  <si>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</si>
  <si>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</si>
  <si>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</si>
  <si>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</si>
  <si>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</si>
  <si>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</si>
  <si>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</si>
  <si>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</si>
  <si>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</si>
  <si>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</si>
  <si>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</si>
  <si>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</si>
  <si>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</si>
  <si>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</si>
  <si>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</si>
  <si>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</si>
  <si>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</si>
  <si>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</si>
  <si>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</si>
  <si>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</si>
  <si>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</si>
  <si>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</si>
  <si>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</si>
  <si>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</si>
  <si>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</si>
  <si>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</si>
  <si>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</si>
  <si>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</si>
  <si>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</si>
  <si>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</si>
  <si>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</si>
  <si>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</si>
  <si>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</si>
  <si>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</si>
  <si>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</si>
  <si>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</si>
  <si>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</si>
  <si>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</si>
  <si>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</si>
  <si>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</si>
  <si>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</si>
  <si>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</si>
  <si>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</si>
  <si>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</si>
  <si>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</si>
  <si>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</si>
  <si>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</si>
  <si>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</si>
  <si>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</si>
  <si>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</si>
  <si>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</si>
  <si>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</si>
  <si>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</si>
  <si>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</si>
  <si>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</si>
  <si>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</si>
  <si>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</si>
  <si>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</si>
  <si>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</si>
  <si>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</si>
  <si>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</si>
  <si>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</si>
  <si>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</si>
  <si>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</si>
  <si>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</si>
  <si>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</si>
  <si>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</si>
  <si>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</si>
  <si>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</si>
  <si>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</si>
  <si>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</si>
  <si>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</si>
  <si>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</si>
  <si>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</si>
  <si>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</si>
  <si>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</si>
  <si>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</si>
  <si>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</si>
  <si>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</si>
  <si>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</si>
  <si>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</si>
  <si>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</si>
  <si>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</si>
  <si>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</si>
  <si>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</si>
  <si>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</si>
  <si>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</si>
  <si>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</si>
  <si>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</si>
  <si>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</si>
  <si>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</si>
  <si>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</si>
  <si>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</si>
  <si>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</si>
  <si>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</si>
  <si>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</si>
  <si>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</si>
  <si>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</si>
  <si>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</si>
  <si>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</si>
  <si>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</si>
  <si>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</si>
  <si>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</si>
  <si>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</si>
  <si>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</si>
  <si>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</si>
  <si>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</si>
  <si>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</si>
  <si>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</si>
  <si>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</si>
  <si>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</si>
  <si>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</si>
  <si>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</si>
  <si>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</si>
  <si>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</si>
  <si>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</si>
  <si>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</si>
  <si>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</si>
  <si>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</si>
  <si>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</si>
  <si>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</si>
  <si>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</si>
  <si>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</si>
  <si>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</si>
  <si>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</si>
  <si>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</si>
  <si>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</si>
  <si>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</si>
  <si>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</si>
  <si>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</si>
  <si>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</si>
  <si>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</si>
  <si>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</si>
  <si>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</si>
  <si>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</si>
  <si>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</si>
  <si>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</si>
  <si>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</si>
  <si>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</si>
  <si>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</si>
  <si>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</si>
  <si>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</si>
  <si>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</si>
  <si>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</si>
  <si>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</si>
  <si>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</si>
  <si>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</si>
  <si>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</si>
  <si>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</si>
  <si>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</si>
  <si>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</si>
  <si>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</si>
  <si>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</si>
  <si>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</si>
  <si>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</si>
  <si>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</si>
  <si>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</si>
  <si>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</si>
  <si>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</si>
  <si>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</si>
  <si>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</si>
  <si>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</si>
  <si>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</si>
  <si>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</si>
  <si>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</si>
  <si>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</si>
  <si>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</si>
  <si>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</si>
  <si>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</si>
  <si>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</si>
  <si>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</si>
  <si>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</si>
  <si>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</si>
  <si>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</si>
  <si>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</si>
  <si>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</si>
  <si>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</si>
  <si>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</si>
  <si>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</si>
  <si>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</si>
  <si>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</si>
  <si>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</si>
  <si>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</si>
  <si>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</si>
  <si>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</si>
  <si>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</si>
  <si>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</si>
  <si>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</si>
  <si>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</si>
  <si>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</si>
  <si>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</si>
  <si>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</si>
  <si>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</si>
  <si>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</si>
  <si>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</si>
  <si>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</si>
  <si>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</si>
  <si>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</si>
  <si>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</si>
  <si>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</si>
  <si>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</si>
  <si>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</si>
  <si>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</si>
  <si>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</si>
  <si>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</si>
  <si>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</si>
  <si>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</si>
  <si>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</si>
  <si>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</si>
  <si>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</si>
  <si>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</si>
  <si>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</si>
  <si>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</si>
  <si>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</si>
  <si>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</si>
  <si>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</si>
  <si>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</si>
  <si>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</si>
  <si>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</si>
  <si>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</si>
  <si>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</si>
  <si>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</si>
  <si>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</si>
  <si>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</si>
  <si>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</si>
  <si>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</si>
  <si>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</si>
  <si>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</si>
  <si>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</si>
  <si>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</si>
  <si>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</si>
  <si>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</si>
  <si>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</si>
  <si>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</si>
  <si>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</si>
  <si>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</si>
  <si>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</si>
  <si>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</si>
  <si>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</si>
  <si>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</si>
  <si>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</si>
  <si>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</si>
  <si>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</si>
  <si>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</si>
  <si>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</si>
  <si>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</si>
  <si>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</si>
  <si>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</si>
  <si>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</si>
  <si>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</si>
  <si>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</si>
  <si>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</si>
  <si>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</si>
  <si>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</si>
  <si>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</si>
  <si>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</si>
  <si>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</si>
  <si>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</si>
  <si>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</si>
  <si>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</si>
  <si>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</si>
  <si>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</si>
  <si>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</si>
  <si>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</si>
  <si>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</si>
  <si>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</si>
  <si>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</si>
  <si>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</si>
  <si>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</si>
  <si>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</si>
  <si>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</si>
  <si>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</si>
  <si>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</si>
  <si>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</si>
  <si>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</si>
  <si>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</si>
  <si>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</si>
  <si>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</si>
  <si>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</si>
  <si>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</si>
  <si>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</si>
  <si>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</si>
  <si>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</si>
  <si>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</si>
  <si>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</si>
  <si>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</si>
  <si>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</si>
  <si>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</si>
  <si>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</si>
  <si>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</si>
  <si>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</si>
  <si>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</si>
  <si>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</si>
  <si>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</si>
  <si>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</si>
  <si>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</si>
  <si>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</si>
  <si>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</si>
  <si>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</si>
  <si>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</si>
  <si>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</si>
  <si>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</si>
  <si>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</si>
  <si>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</si>
  <si>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</si>
  <si>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</si>
  <si>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</si>
  <si>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</si>
  <si>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</si>
  <si>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</si>
  <si>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</si>
  <si>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</si>
  <si>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</si>
  <si>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</si>
  <si>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</si>
  <si>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</si>
  <si>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</si>
  <si>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</si>
  <si>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</si>
  <si>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</si>
  <si>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</si>
  <si>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</si>
  <si>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</si>
  <si>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</si>
  <si>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</si>
  <si>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</si>
  <si>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</si>
  <si>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</si>
  <si>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</si>
  <si>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</si>
  <si>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</si>
  <si>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</si>
  <si>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</si>
  <si>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</si>
  <si>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</si>
  <si>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</si>
  <si>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</si>
  <si>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</si>
  <si>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</si>
  <si>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</si>
  <si>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</si>
  <si>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</si>
  <si>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</si>
  <si>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</si>
  <si>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</si>
  <si>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</si>
  <si>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</si>
  <si>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</si>
  <si>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</si>
  <si>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</si>
  <si>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</si>
  <si>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</si>
  <si>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</si>
  <si>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</si>
  <si>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</si>
  <si>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</si>
  <si>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</si>
  <si>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</si>
  <si>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</si>
  <si>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</si>
  <si>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</si>
  <si>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</si>
  <si>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</si>
  <si>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</si>
  <si>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</si>
  <si>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</si>
  <si>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</si>
  <si>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</si>
  <si>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</si>
  <si>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</si>
  <si>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</si>
  <si>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</si>
  <si>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</si>
  <si>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</si>
  <si>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</si>
  <si>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</si>
  <si>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</si>
  <si>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</si>
  <si>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</si>
  <si>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</si>
  <si>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</si>
  <si>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</si>
  <si>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</si>
  <si>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</si>
  <si>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</si>
  <si>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</si>
  <si>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</si>
  <si>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</si>
  <si>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</si>
  <si>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</si>
  <si>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</si>
  <si>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</si>
  <si>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</si>
  <si>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</si>
  <si>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</si>
  <si>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</si>
  <si>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</si>
  <si>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</si>
  <si>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</si>
  <si>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</si>
  <si>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</si>
  <si>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</si>
  <si>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</si>
  <si>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</si>
  <si>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</si>
  <si>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</si>
  <si>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</si>
  <si>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</si>
  <si>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</si>
  <si>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</si>
  <si>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</si>
  <si>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</si>
  <si>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</si>
  <si>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</si>
  <si>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</si>
  <si>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</si>
  <si>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</si>
  <si>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</si>
  <si>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</si>
  <si>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</si>
  <si>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</si>
  <si>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</si>
  <si>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</si>
  <si>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</si>
  <si>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</si>
  <si>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</si>
  <si>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</si>
  <si>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</si>
  <si>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</si>
  <si>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</si>
  <si>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</si>
  <si>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</si>
  <si>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</si>
  <si>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</si>
  <si>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</si>
  <si>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</si>
  <si>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</si>
  <si>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</si>
  <si>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</si>
  <si>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</si>
  <si>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</si>
  <si>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</si>
  <si>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</si>
  <si>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</si>
  <si>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</si>
  <si>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</si>
  <si>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</si>
  <si>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</si>
  <si>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</si>
  <si>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</si>
  <si>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</si>
  <si>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</si>
  <si>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</si>
  <si>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</si>
  <si>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</si>
  <si>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</si>
  <si>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</si>
  <si>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</si>
  <si>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</si>
  <si>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</si>
  <si>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</si>
  <si>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</si>
  <si>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</si>
  <si>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</si>
  <si>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</si>
  <si>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</si>
  <si>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</si>
  <si>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</si>
  <si>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</si>
  <si>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</si>
  <si>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</si>
  <si>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</si>
  <si>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</si>
  <si>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</si>
  <si>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</si>
  <si>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</si>
  <si>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</si>
  <si>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</si>
  <si>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</si>
  <si>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</si>
  <si>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</si>
  <si>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</si>
  <si>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</si>
  <si>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</si>
  <si>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</si>
  <si>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</si>
  <si>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</si>
  <si>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</si>
  <si>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</si>
  <si>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</si>
  <si>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</si>
  <si>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</si>
  <si>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</si>
  <si>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</si>
  <si>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</si>
  <si>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</si>
  <si>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</si>
  <si>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</si>
  <si>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</si>
  <si>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</si>
  <si>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</si>
  <si>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</si>
  <si>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</si>
  <si>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</si>
  <si>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</si>
  <si>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</si>
  <si>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</si>
  <si>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</si>
  <si>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</si>
  <si>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</si>
  <si>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</si>
  <si>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</si>
  <si>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</si>
  <si>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</si>
  <si>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</si>
  <si>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</si>
  <si>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</si>
  <si>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</si>
  <si>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</si>
  <si>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</si>
  <si>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</si>
  <si>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</si>
  <si>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</si>
  <si>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</si>
  <si>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</si>
  <si>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</si>
  <si>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</si>
  <si>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</si>
  <si>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</si>
  <si>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</si>
  <si>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</si>
  <si>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</si>
  <si>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</si>
  <si>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</si>
  <si>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</si>
  <si>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</si>
  <si>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</si>
  <si>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</si>
  <si>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</si>
  <si>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</si>
  <si>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</si>
  <si>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</si>
  <si>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</si>
  <si>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</si>
  <si>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</si>
  <si>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</si>
  <si>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</si>
  <si>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</si>
  <si>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</si>
  <si>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</si>
  <si>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</si>
  <si>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</si>
  <si>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</si>
  <si>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</si>
  <si>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</si>
  <si>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</si>
  <si>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</si>
  <si>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</si>
  <si>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</si>
  <si>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</si>
  <si>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</si>
  <si>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</si>
  <si>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</si>
  <si>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</si>
  <si>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</si>
  <si>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</si>
  <si>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</si>
  <si>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</si>
  <si>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</si>
  <si>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</si>
  <si>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</si>
  <si>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</si>
  <si>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</si>
  <si>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</si>
  <si>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</si>
  <si>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</si>
  <si>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</si>
  <si>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</si>
  <si>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</si>
  <si>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</si>
  <si>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</si>
  <si>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</si>
  <si>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</si>
  <si>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</si>
  <si>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</si>
  <si>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</si>
  <si>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</si>
  <si>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</si>
  <si>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</si>
  <si>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</si>
  <si>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</si>
  <si>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</si>
  <si>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</si>
  <si>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</si>
  <si>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</si>
  <si>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</si>
  <si>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</si>
  <si>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</si>
  <si>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</si>
  <si>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</si>
  <si>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</si>
  <si>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</si>
  <si>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</si>
  <si>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</si>
  <si>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</si>
  <si>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</si>
  <si>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</si>
  <si>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</si>
  <si>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</si>
  <si>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</si>
  <si>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</si>
  <si>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</si>
  <si>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</si>
  <si>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</si>
  <si>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</si>
  <si>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</si>
  <si>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</si>
  <si>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</si>
  <si>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</si>
  <si>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</si>
  <si>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</si>
  <si>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</si>
  <si>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</si>
  <si>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</si>
  <si>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</si>
  <si>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</si>
  <si>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</si>
  <si>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</si>
  <si>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</si>
  <si>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</si>
  <si>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</si>
  <si>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</si>
  <si>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</si>
  <si>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</si>
  <si>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</si>
  <si>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</si>
  <si>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</si>
  <si>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</si>
  <si>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</si>
  <si>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</si>
  <si>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</si>
  <si>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</si>
  <si>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</si>
  <si>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</si>
  <si>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</si>
  <si>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</si>
  <si>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</si>
  <si>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</si>
  <si>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</si>
  <si>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</si>
  <si>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</si>
  <si>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</si>
  <si>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</si>
  <si>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</si>
  <si>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</si>
  <si>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</si>
  <si>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</si>
  <si>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</si>
  <si>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</si>
  <si>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</si>
  <si>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</si>
  <si>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</si>
  <si>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</si>
  <si>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</si>
  <si>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</si>
  <si>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</si>
  <si>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</si>
  <si>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</si>
  <si>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</si>
  <si>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</si>
  <si>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</si>
  <si>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</si>
  <si>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</si>
  <si>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</si>
  <si>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</si>
  <si>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</si>
  <si>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</si>
  <si>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</si>
  <si>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</si>
  <si>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</si>
  <si>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</si>
  <si>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</si>
  <si>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</si>
  <si>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</si>
  <si>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</si>
  <si>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</si>
  <si>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</si>
  <si>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</si>
  <si>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</si>
  <si>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</si>
  <si>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</si>
  <si>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</si>
  <si>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</si>
  <si>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</si>
  <si>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</si>
  <si>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</si>
  <si>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</si>
  <si>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</si>
  <si>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</si>
  <si>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</si>
  <si>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</si>
  <si>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</si>
  <si>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</si>
  <si>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</si>
  <si>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</si>
  <si>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</si>
  <si>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</si>
  <si>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</si>
  <si>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</si>
  <si>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</si>
  <si>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</si>
  <si>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</si>
  <si>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</si>
  <si>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</si>
  <si>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</si>
  <si>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</si>
  <si>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</si>
  <si>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</si>
  <si>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</si>
  <si>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</si>
  <si>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</si>
  <si>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</si>
  <si>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</si>
  <si>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</si>
  <si>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</si>
  <si>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</si>
  <si>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</si>
  <si>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</si>
  <si>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</si>
  <si>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</si>
  <si>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</si>
  <si>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</si>
  <si>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</si>
  <si>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</si>
  <si>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</si>
  <si>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</si>
  <si>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</si>
  <si>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</si>
  <si>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</si>
  <si>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</si>
  <si>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</si>
  <si>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</si>
  <si>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</si>
  <si>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</si>
  <si>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</si>
  <si>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</si>
  <si>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</si>
  <si>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</si>
  <si>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</si>
  <si>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</si>
  <si>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</si>
  <si>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</si>
  <si>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</si>
  <si>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</si>
  <si>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</si>
  <si>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</si>
  <si>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</si>
  <si>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</si>
  <si>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</si>
  <si>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</si>
  <si>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</si>
  <si>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</si>
  <si>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</si>
  <si>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</si>
  <si>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</si>
  <si>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</si>
  <si>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</si>
  <si>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</si>
  <si>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</si>
  <si>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</si>
  <si>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</si>
  <si>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</si>
  <si>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</si>
  <si>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</si>
  <si>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</si>
  <si>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</si>
  <si>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</si>
  <si>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</si>
  <si>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</si>
  <si>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</si>
  <si>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</si>
  <si>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</si>
  <si>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</si>
  <si>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</si>
  <si>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</si>
  <si>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</si>
  <si>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</si>
  <si>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</si>
  <si>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</si>
  <si>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</si>
  <si>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</si>
  <si>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</si>
  <si>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</si>
  <si>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</si>
  <si>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</si>
  <si>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</si>
  <si>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</si>
  <si>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</si>
  <si>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</si>
  <si>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</si>
  <si>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</si>
  <si>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</si>
  <si>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</si>
  <si>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</si>
  <si>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</si>
  <si>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</si>
  <si>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</si>
  <si>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</si>
  <si>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</si>
  <si>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</si>
  <si>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</si>
  <si>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</si>
  <si>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</si>
  <si>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</si>
  <si>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</si>
  <si>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</si>
  <si>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</si>
  <si>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</si>
  <si>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</si>
  <si>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</si>
  <si>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</si>
  <si>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</si>
  <si>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</si>
  <si>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</si>
  <si>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</si>
  <si>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</si>
  <si>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</si>
  <si>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</si>
  <si>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</si>
  <si>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</si>
  <si>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</si>
  <si>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</si>
  <si>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</si>
  <si>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</si>
  <si>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</si>
  <si>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</si>
  <si>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</si>
  <si>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</si>
  <si>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</si>
  <si>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</si>
  <si>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</si>
  <si>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</si>
  <si>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</si>
  <si>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</si>
  <si>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</si>
  <si>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</si>
  <si>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</si>
  <si>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</si>
  <si>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</si>
  <si>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</si>
  <si>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</si>
  <si>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</si>
  <si>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</si>
  <si>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</si>
  <si>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</si>
  <si>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</si>
  <si>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</si>
  <si>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</si>
  <si>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</si>
  <si>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</si>
  <si>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</si>
  <si>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</si>
  <si>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</si>
  <si>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</si>
  <si>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</si>
  <si>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</si>
  <si>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</si>
  <si>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</si>
  <si>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</si>
  <si>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</si>
  <si>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</si>
  <si>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</si>
  <si>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</si>
  <si>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</si>
  <si>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</si>
  <si>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</si>
  <si>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</si>
  <si>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</si>
  <si>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</si>
  <si>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</si>
  <si>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</si>
  <si>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</si>
  <si>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</si>
  <si>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</si>
  <si>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</si>
  <si>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</si>
  <si>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</si>
  <si>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</si>
  <si>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</si>
  <si>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</si>
  <si>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</si>
  <si>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</si>
  <si>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</si>
  <si>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</si>
  <si>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</si>
  <si>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</si>
  <si>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</si>
  <si>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</si>
  <si>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</si>
  <si>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</si>
  <si>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</si>
  <si>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</si>
  <si>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</si>
  <si>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</si>
  <si>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</si>
  <si>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</si>
  <si>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</si>
  <si>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</si>
  <si>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</si>
  <si>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</si>
  <si>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</si>
  <si>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</si>
  <si>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</si>
  <si>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</si>
  <si>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</si>
  <si>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</si>
  <si>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</si>
  <si>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</si>
  <si>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</si>
  <si>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</si>
  <si>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</si>
  <si>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</si>
  <si>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</si>
  <si>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</si>
  <si>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</si>
  <si>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</si>
  <si>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</si>
  <si>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</si>
  <si>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</si>
  <si>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</si>
  <si>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</si>
  <si>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</si>
  <si>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</si>
  <si>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</si>
  <si>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</si>
  <si>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</si>
  <si>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</si>
  <si>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</si>
  <si>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</si>
  <si>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</si>
  <si>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</si>
  <si>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</si>
  <si>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</si>
  <si>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</si>
  <si>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</si>
  <si>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</si>
  <si>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</si>
  <si>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</si>
  <si>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</si>
  <si>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</si>
  <si>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</si>
  <si>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</si>
  <si>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</si>
  <si>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</si>
  <si>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</si>
  <si>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</si>
  <si>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</si>
  <si>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</si>
  <si>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</si>
  <si>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</si>
  <si>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</si>
  <si>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</si>
  <si>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</si>
  <si>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</si>
  <si>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</si>
  <si>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</si>
  <si>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</si>
  <si>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</si>
  <si>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</si>
  <si>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</si>
  <si>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</si>
  <si>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</si>
  <si>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</si>
  <si>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</si>
  <si>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</si>
  <si>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</si>
  <si>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</si>
  <si>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</si>
  <si>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</si>
  <si>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</si>
  <si>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</si>
  <si>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</si>
  <si>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</si>
  <si>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</si>
  <si>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</si>
  <si>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</si>
  <si>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</si>
  <si>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</si>
  <si>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</si>
  <si>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</si>
  <si>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</si>
  <si>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</si>
  <si>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</si>
  <si>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</si>
  <si>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</si>
  <si>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</si>
  <si>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</si>
  <si>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</si>
  <si>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</si>
  <si>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</si>
  <si>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</si>
  <si>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</si>
  <si>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</si>
  <si>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</si>
  <si>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</si>
  <si>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</si>
  <si>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</si>
  <si>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</si>
  <si>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</si>
  <si>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</si>
  <si>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</si>
  <si>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</si>
  <si>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</si>
  <si>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</si>
  <si>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</si>
  <si>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</si>
  <si>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</si>
  <si>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</si>
  <si>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</si>
  <si>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</si>
  <si>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</si>
  <si>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</si>
  <si>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</si>
  <si>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</si>
  <si>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</si>
  <si>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</si>
  <si>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</si>
  <si>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</si>
  <si>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</si>
  <si>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</si>
  <si>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</si>
  <si>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</si>
  <si>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</si>
  <si>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</si>
  <si>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</si>
  <si>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</si>
  <si>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</si>
  <si>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</si>
  <si>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</si>
  <si>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</si>
  <si>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</si>
  <si>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</si>
  <si>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</si>
  <si>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</si>
  <si>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</si>
  <si>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</si>
  <si>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</si>
  <si>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</si>
  <si>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</si>
  <si>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</si>
  <si>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</si>
  <si>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</si>
  <si>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</si>
  <si>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</si>
  <si>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</si>
  <si>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</si>
  <si>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</si>
  <si>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</si>
  <si>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</si>
  <si>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</si>
  <si>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</si>
  <si>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</si>
  <si>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</si>
  <si>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</si>
  <si>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</si>
  <si>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</si>
  <si>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</si>
  <si>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</si>
  <si>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</si>
  <si>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</si>
  <si>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</si>
  <si>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</si>
  <si>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</si>
  <si>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</si>
  <si>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</si>
  <si>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</si>
  <si>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</si>
  <si>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</si>
  <si>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</si>
  <si>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</si>
  <si>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</si>
  <si>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</si>
  <si>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</si>
  <si>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</si>
  <si>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</si>
  <si>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</si>
  <si>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</si>
  <si>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</si>
  <si>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</si>
  <si>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</si>
  <si>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</si>
  <si>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</si>
  <si>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</si>
  <si>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</si>
  <si>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</si>
  <si>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</si>
  <si>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</si>
  <si>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</si>
  <si>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</si>
  <si>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</si>
  <si>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</si>
  <si>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</si>
  <si>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</si>
  <si>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</si>
  <si>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</si>
  <si>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</si>
  <si>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</si>
  <si>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</si>
  <si>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</si>
  <si>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</si>
  <si>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</si>
  <si>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</si>
  <si>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</si>
  <si>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</si>
  <si>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</si>
  <si>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</si>
  <si>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</si>
  <si>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</si>
  <si>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</si>
  <si>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</si>
  <si>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</si>
  <si>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</si>
  <si>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</si>
  <si>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</si>
  <si>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</si>
  <si>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</si>
  <si>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</si>
  <si>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</si>
  <si>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</si>
  <si>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</si>
  <si>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</si>
  <si>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</si>
  <si>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</si>
  <si>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</si>
  <si>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</si>
  <si>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</si>
  <si>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</si>
  <si>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</si>
  <si>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</si>
  <si>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</si>
  <si>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</si>
  <si>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</si>
  <si>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</si>
  <si>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</si>
  <si>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</si>
  <si>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</si>
  <si>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</si>
  <si>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</si>
  <si>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</si>
  <si>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</si>
  <si>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</si>
  <si>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</si>
  <si>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</si>
  <si>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</si>
  <si>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</si>
  <si>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</si>
  <si>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</si>
  <si>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</si>
  <si>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</si>
  <si>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</si>
  <si>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</si>
  <si>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</si>
  <si>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</si>
  <si>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</si>
  <si>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</si>
  <si>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</si>
  <si>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</si>
  <si>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</si>
  <si>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</si>
  <si>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</si>
  <si>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</si>
  <si>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</si>
  <si>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</si>
  <si>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</si>
  <si>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</si>
  <si>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</si>
  <si>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</si>
  <si>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</si>
  <si>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</si>
  <si>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</si>
  <si>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</si>
  <si>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</si>
  <si>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</si>
  <si>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</si>
  <si>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</si>
  <si>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</si>
  <si>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</si>
  <si>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</si>
  <si>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</si>
  <si>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</si>
  <si>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</si>
  <si>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</si>
  <si>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</si>
  <si>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</si>
  <si>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</si>
  <si>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</si>
  <si>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</si>
  <si>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</si>
  <si>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</si>
  <si>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</si>
  <si>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</si>
  <si>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</si>
  <si>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</si>
  <si>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</si>
  <si>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</si>
  <si>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</si>
  <si>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</si>
  <si>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</si>
  <si>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</si>
  <si>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</si>
  <si>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</si>
  <si>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</si>
  <si>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</si>
  <si>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</si>
  <si>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</si>
  <si>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</si>
  <si>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</si>
  <si>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</si>
  <si>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</si>
  <si>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</si>
  <si>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</si>
  <si>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</si>
  <si>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</si>
  <si>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</si>
  <si>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</si>
  <si>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</si>
  <si>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</si>
  <si>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</si>
  <si>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</si>
  <si>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</si>
  <si>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</si>
  <si>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</si>
  <si>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</si>
  <si>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</si>
  <si>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</si>
  <si>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</si>
  <si>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</si>
  <si>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</si>
  <si>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</si>
  <si>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</si>
  <si>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</si>
  <si>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</si>
  <si>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</si>
  <si>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</si>
  <si>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</si>
  <si>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</si>
  <si>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</si>
  <si>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</si>
  <si>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</si>
  <si>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</si>
  <si>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</si>
  <si>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</si>
  <si>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</si>
  <si>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</si>
  <si>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</si>
  <si>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</si>
  <si>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</si>
  <si>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</si>
  <si>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</si>
  <si>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</si>
  <si>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</si>
  <si>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</si>
  <si>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</si>
  <si>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</si>
  <si>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</si>
  <si>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</si>
  <si>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</si>
  <si>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</si>
  <si>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</si>
  <si>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</si>
  <si>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</si>
  <si>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</si>
  <si>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</si>
  <si>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</si>
  <si>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</si>
  <si>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</si>
  <si>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</si>
  <si>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</si>
  <si>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</si>
  <si>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</si>
  <si>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</si>
  <si>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</si>
  <si>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</si>
  <si>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</si>
  <si>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</si>
  <si>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</si>
  <si>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</si>
  <si>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</si>
  <si>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</si>
  <si>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</si>
  <si>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</si>
  <si>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</si>
  <si>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</si>
  <si>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</si>
  <si>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</si>
  <si>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</si>
  <si>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</si>
  <si>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</si>
  <si>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</si>
  <si>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</si>
  <si>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</si>
  <si>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</si>
  <si>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</si>
  <si>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</si>
  <si>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</si>
  <si>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</si>
  <si>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</si>
  <si>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</si>
  <si>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</si>
  <si>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</si>
  <si>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</si>
  <si>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</si>
  <si>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</si>
  <si>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</si>
  <si>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</si>
  <si>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</si>
  <si>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</si>
  <si>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</si>
  <si>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</si>
  <si>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</si>
  <si>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</si>
  <si>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</si>
  <si>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</si>
  <si>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</si>
  <si>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</si>
  <si>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</si>
  <si>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</si>
  <si>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</si>
  <si>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</si>
  <si>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</si>
  <si>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</si>
  <si>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</si>
  <si>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</si>
  <si>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</si>
  <si>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</si>
  <si>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</si>
  <si>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</si>
  <si>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</si>
  <si>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</si>
  <si>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</si>
  <si>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</si>
  <si>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</si>
  <si>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</si>
  <si>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</si>
  <si>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</si>
  <si>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</si>
  <si>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</si>
  <si>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</si>
  <si>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</si>
  <si>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</si>
  <si>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</si>
  <si>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</si>
  <si>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</si>
  <si>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</si>
  <si>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</si>
  <si>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</si>
  <si>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</si>
  <si>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</si>
  <si>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</si>
  <si>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</si>
  <si>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</si>
  <si>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</si>
  <si>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</si>
  <si>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</si>
  <si>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</si>
  <si>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</si>
  <si>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</si>
  <si>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</si>
  <si>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</si>
  <si>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</si>
  <si>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</si>
  <si>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</si>
  <si>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</si>
  <si>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</si>
  <si>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</si>
  <si>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</si>
  <si>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</si>
  <si>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</si>
  <si>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</si>
  <si>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</si>
  <si>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</si>
  <si>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</si>
  <si>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</si>
  <si>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</si>
  <si>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</si>
  <si>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</si>
  <si>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</si>
  <si>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</si>
  <si>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</si>
  <si>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</si>
  <si>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</si>
  <si>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</si>
  <si>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</si>
  <si>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</si>
  <si>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</si>
  <si>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</si>
  <si>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</si>
  <si>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</si>
  <si>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</si>
  <si>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</si>
  <si>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</si>
  <si>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</si>
  <si>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</si>
  <si>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</si>
  <si>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</si>
  <si>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</si>
  <si>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</si>
  <si>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</si>
  <si>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</si>
  <si>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</si>
  <si>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</si>
  <si>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</si>
  <si>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</si>
  <si>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</si>
  <si>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</si>
  <si>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</si>
  <si>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</si>
  <si>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</si>
  <si>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</si>
  <si>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</si>
  <si>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</si>
  <si>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</si>
  <si>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</si>
  <si>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</si>
  <si>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</si>
  <si>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</si>
  <si>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</si>
  <si>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</si>
  <si>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</si>
  <si>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</si>
  <si>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</si>
  <si>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</si>
  <si>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</si>
  <si>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</si>
  <si>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</si>
  <si>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</si>
  <si>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</si>
  <si>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</si>
  <si>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</si>
  <si>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</si>
  <si>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</si>
  <si>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</si>
  <si>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</si>
  <si>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</si>
  <si>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</si>
  <si>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</si>
  <si>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</si>
  <si>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</si>
  <si>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</si>
  <si>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</si>
  <si>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</si>
  <si>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</si>
  <si>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</si>
  <si>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</si>
  <si>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</si>
  <si>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</si>
  <si>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</si>
  <si>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</si>
  <si>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</si>
  <si>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</si>
  <si>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</si>
  <si>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</si>
  <si>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</si>
  <si>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</si>
  <si>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</si>
  <si>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</si>
  <si>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</si>
  <si>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</si>
  <si>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</si>
  <si>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</si>
  <si>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</si>
  <si>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</si>
  <si>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</si>
  <si>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</si>
  <si>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</si>
  <si>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</si>
  <si>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</si>
  <si>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</si>
  <si>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</si>
  <si>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</si>
  <si>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</si>
  <si>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</si>
  <si>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</si>
  <si>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</si>
  <si>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</si>
  <si>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</si>
  <si>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</si>
  <si>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</si>
  <si>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</si>
  <si>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</si>
  <si>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</si>
  <si>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</si>
  <si>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</si>
  <si>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</si>
  <si>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</si>
  <si>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</si>
  <si>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</si>
  <si>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</si>
  <si>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</si>
  <si>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</si>
  <si>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</si>
  <si>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</si>
  <si>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</si>
  <si>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</si>
  <si>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</si>
  <si>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</si>
  <si>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</si>
  <si>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</si>
  <si>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</si>
  <si>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</si>
  <si>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</si>
  <si>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</si>
  <si>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</si>
  <si>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</si>
  <si>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</si>
  <si>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</si>
  <si>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</si>
  <si>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</si>
  <si>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</si>
  <si>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</si>
  <si>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</si>
  <si>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</si>
  <si>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</si>
  <si>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</si>
  <si>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</si>
  <si>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</si>
  <si>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</si>
  <si>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</si>
  <si>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</si>
  <si>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</si>
  <si>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</si>
  <si>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</si>
  <si>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</si>
  <si>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</si>
  <si>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</si>
  <si>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</si>
  <si>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</si>
  <si>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</si>
  <si>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</si>
  <si>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</si>
  <si>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</si>
  <si>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</si>
  <si>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</si>
  <si>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</si>
  <si>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</si>
  <si>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</si>
  <si>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</si>
  <si>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</si>
  <si>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</si>
  <si>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</si>
  <si>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</si>
  <si>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</si>
  <si>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</si>
  <si>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</si>
  <si>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</si>
  <si>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</si>
  <si>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</si>
  <si>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</si>
  <si>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</si>
  <si>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</si>
  <si>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</si>
  <si>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</si>
  <si>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</si>
  <si>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</si>
  <si>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</si>
  <si>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</si>
  <si>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</si>
  <si>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</si>
  <si>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</si>
  <si>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</si>
  <si>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</si>
  <si>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</si>
  <si>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</si>
  <si>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</si>
  <si>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</si>
  <si>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</si>
  <si>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</si>
  <si>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</si>
  <si>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</si>
  <si>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</si>
  <si>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</si>
  <si>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</si>
  <si>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</si>
  <si>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</si>
  <si>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</si>
  <si>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</si>
  <si>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</si>
  <si>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</si>
  <si>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</si>
  <si>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</si>
  <si>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</si>
  <si>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</si>
  <si>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</si>
  <si>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</si>
  <si>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</si>
  <si>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</si>
  <si>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</si>
  <si>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</si>
  <si>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</si>
  <si>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</si>
  <si>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</si>
  <si>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</si>
  <si>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</si>
  <si>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</si>
  <si>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</si>
  <si>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</si>
  <si>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</si>
  <si>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</si>
  <si>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</si>
  <si>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</si>
  <si>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</si>
  <si>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</si>
  <si>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</si>
  <si>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</si>
  <si>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</si>
  <si>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</si>
  <si>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</si>
  <si>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</si>
  <si>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</si>
  <si>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</si>
  <si>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</si>
  <si>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</si>
  <si>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</si>
  <si>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</si>
  <si>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</si>
  <si>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</si>
  <si>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</si>
  <si>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</si>
  <si>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</si>
  <si>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</si>
  <si>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</si>
  <si>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</si>
  <si>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</si>
  <si>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</si>
  <si>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</si>
  <si>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</si>
  <si>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</si>
  <si>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</si>
  <si>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</si>
  <si>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</si>
  <si>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</si>
  <si>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</si>
  <si>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</si>
  <si>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</si>
  <si>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</si>
  <si>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</si>
  <si>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</si>
  <si>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</si>
  <si>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</si>
  <si>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</si>
  <si>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</si>
  <si>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</si>
  <si>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</si>
  <si>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</si>
  <si>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</si>
  <si>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</si>
  <si>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</si>
  <si>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</si>
  <si>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</si>
  <si>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</si>
  <si>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</si>
  <si>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</si>
  <si>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</si>
  <si>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</si>
  <si>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</si>
  <si>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</si>
  <si>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</si>
  <si>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</si>
  <si>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</si>
  <si>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</si>
  <si>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</si>
  <si>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</si>
  <si>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</si>
  <si>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</si>
  <si>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</si>
  <si>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</si>
  <si>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</si>
  <si>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</si>
  <si>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</si>
  <si>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</si>
  <si>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</si>
  <si>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</si>
  <si>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</si>
  <si>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</si>
  <si>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</si>
  <si>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</si>
  <si>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</si>
  <si>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</si>
  <si>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</si>
  <si>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</si>
  <si>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</si>
  <si>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</si>
  <si>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</si>
  <si>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</si>
  <si>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</si>
  <si>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</si>
  <si>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</si>
  <si>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</si>
  <si>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</si>
  <si>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</si>
  <si>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</si>
  <si>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</si>
  <si>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</si>
  <si>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</si>
  <si>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</si>
  <si>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</si>
  <si>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</si>
  <si>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</si>
  <si>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</si>
  <si>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</si>
  <si>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</si>
  <si>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</si>
  <si>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</si>
  <si>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</si>
  <si>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</si>
  <si>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</si>
  <si>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</si>
  <si>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</si>
  <si>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</si>
  <si>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</si>
  <si>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</si>
  <si>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</si>
  <si>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</si>
  <si>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</si>
  <si>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</si>
  <si>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</si>
  <si>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</si>
  <si>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</si>
  <si>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</si>
  <si>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</si>
  <si>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</si>
  <si>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</si>
  <si>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</si>
  <si>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</si>
  <si>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</si>
  <si>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</si>
  <si>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</si>
  <si>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</si>
  <si>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</si>
  <si>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</si>
  <si>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</si>
  <si>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</si>
  <si>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</si>
  <si>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</si>
  <si>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</si>
  <si>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</si>
  <si>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</si>
  <si>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</si>
  <si>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</si>
  <si>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</si>
  <si>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</si>
  <si>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</si>
  <si>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</si>
  <si>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</si>
  <si>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</si>
  <si>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</si>
  <si>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</si>
  <si>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</si>
  <si>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</si>
  <si>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</si>
  <si>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</si>
  <si>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</si>
  <si>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</si>
  <si>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</si>
  <si>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</si>
  <si>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</si>
  <si>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</si>
  <si>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</si>
  <si>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</si>
  <si>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</si>
  <si>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</si>
  <si>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</si>
  <si>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</si>
  <si>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</si>
  <si>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</si>
  <si>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</si>
  <si>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</si>
  <si>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</si>
  <si>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</si>
  <si>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</si>
  <si>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</si>
  <si>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</si>
  <si>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</si>
  <si>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</si>
  <si>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</si>
  <si>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</si>
  <si>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</si>
  <si>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</si>
  <si>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</si>
  <si>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</si>
  <si>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</si>
  <si>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</si>
  <si>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</si>
  <si>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</si>
  <si>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</si>
  <si>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</si>
  <si>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</si>
  <si>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</si>
  <si>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</si>
  <si>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</si>
  <si>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</si>
  <si>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</si>
  <si>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</si>
  <si>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</si>
  <si>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</si>
  <si>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</si>
  <si>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</si>
  <si>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</si>
  <si>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</si>
  <si>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</si>
  <si>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</si>
  <si>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</si>
  <si>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</si>
  <si>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</si>
  <si>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</si>
  <si>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</si>
  <si>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</si>
  <si>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</si>
  <si>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</si>
  <si>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</si>
  <si>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</si>
  <si>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</si>
  <si>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</si>
  <si>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</si>
  <si>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</si>
  <si>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</si>
  <si>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</si>
  <si>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</si>
  <si>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</si>
  <si>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</si>
  <si>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</si>
  <si>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</si>
  <si>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</si>
  <si>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</si>
  <si>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</si>
  <si>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</si>
  <si>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</si>
  <si>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</si>
  <si>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</si>
  <si>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</si>
  <si>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</si>
  <si>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</si>
  <si>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</si>
  <si>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</si>
  <si>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</si>
  <si>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</si>
  <si>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</si>
  <si>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</si>
  <si>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</si>
  <si>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</si>
  <si>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</si>
  <si>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</si>
  <si>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</si>
  <si>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</si>
  <si>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</si>
  <si>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</si>
  <si>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</si>
  <si>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</si>
  <si>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</si>
  <si>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</si>
  <si>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</si>
  <si>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</si>
  <si>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</si>
  <si>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</si>
  <si>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</si>
  <si>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</si>
  <si>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</si>
  <si>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</si>
  <si>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</si>
  <si>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</si>
  <si>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</si>
  <si>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</si>
  <si>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</si>
  <si>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</si>
  <si>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</si>
  <si>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</si>
  <si>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</si>
  <si>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</si>
  <si>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</si>
  <si>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</si>
  <si>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</si>
  <si>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</si>
  <si>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</si>
  <si>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</si>
  <si>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</si>
  <si>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</si>
  <si>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</si>
  <si>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</si>
  <si>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</si>
  <si>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</si>
  <si>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</si>
  <si>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</si>
  <si>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</si>
  <si>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</si>
  <si>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</si>
  <si>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</si>
  <si>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</si>
  <si>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</si>
  <si>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</si>
  <si>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</si>
  <si>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</si>
  <si>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</si>
  <si>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</si>
  <si>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</si>
  <si>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</si>
  <si>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</si>
  <si>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</si>
  <si>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</si>
  <si>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</si>
  <si>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</si>
  <si>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</si>
  <si>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</si>
  <si>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</si>
  <si>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</si>
  <si>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</si>
  <si>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</si>
  <si>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</si>
  <si>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</si>
  <si>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</si>
  <si>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</si>
  <si>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</si>
  <si>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</si>
  <si>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</si>
  <si>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</si>
  <si>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</si>
  <si>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</si>
  <si>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</si>
  <si>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</si>
  <si>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</si>
  <si>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</si>
  <si>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</si>
  <si>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</si>
  <si>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</si>
  <si>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</si>
  <si>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</si>
  <si>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</si>
  <si>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</si>
  <si>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</si>
  <si>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</si>
  <si>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</si>
  <si>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</si>
  <si>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</si>
  <si>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</si>
  <si>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</si>
  <si>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</si>
  <si>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</si>
  <si>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</si>
  <si>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</si>
  <si>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</si>
  <si>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</si>
  <si>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</si>
  <si>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</si>
  <si>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</si>
  <si>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</si>
  <si>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</si>
  <si>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</si>
  <si>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</si>
  <si>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</si>
  <si>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</si>
  <si>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</si>
  <si>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</si>
  <si>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</si>
  <si>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</si>
  <si>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</si>
  <si>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</si>
  <si>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</si>
  <si>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</si>
  <si>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</si>
  <si>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</si>
  <si>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</si>
  <si>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</si>
  <si>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</si>
  <si>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</si>
  <si>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</si>
  <si>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</si>
  <si>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</si>
  <si>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</si>
  <si>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</si>
  <si>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</si>
  <si>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</si>
  <si>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</si>
  <si>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</si>
  <si>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</si>
  <si>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</si>
  <si>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</si>
  <si>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</si>
  <si>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</si>
  <si>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</si>
  <si>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</si>
  <si>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</si>
  <si>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</si>
  <si>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</si>
  <si>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</si>
  <si>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</si>
  <si>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</si>
  <si>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</si>
  <si>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</si>
  <si>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</si>
  <si>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</si>
  <si>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</si>
  <si>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</si>
  <si>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</si>
  <si>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</si>
  <si>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</si>
  <si>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</si>
  <si>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</si>
  <si>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</si>
  <si>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</si>
  <si>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</si>
  <si>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</si>
  <si>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</si>
  <si>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</si>
  <si>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</si>
  <si>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</si>
  <si>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</si>
  <si>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</si>
  <si>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</si>
  <si>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</si>
  <si>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</si>
  <si>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</si>
  <si>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</si>
  <si>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</si>
  <si>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</si>
  <si>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</si>
  <si>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</si>
  <si>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</si>
  <si>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</si>
  <si>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</si>
  <si>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</si>
  <si>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</si>
  <si>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</si>
  <si>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</si>
  <si>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</si>
  <si>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</si>
  <si>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</si>
  <si>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</si>
  <si>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</si>
  <si>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</si>
  <si>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</si>
  <si>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</si>
  <si>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</si>
  <si>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</si>
  <si>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</si>
  <si>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</si>
  <si>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</si>
  <si>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</si>
  <si>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</si>
  <si>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</si>
  <si>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</si>
  <si>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</si>
  <si>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</si>
  <si>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</si>
  <si>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</si>
  <si>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</si>
  <si>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</si>
  <si>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</si>
  <si>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</si>
  <si>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</si>
  <si>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</si>
  <si>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</si>
  <si>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</si>
  <si>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</si>
  <si>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</si>
  <si>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</si>
  <si>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</si>
  <si>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</si>
  <si>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</si>
  <si>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</si>
  <si>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</si>
  <si>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</si>
  <si>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</si>
  <si>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</si>
  <si>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</si>
  <si>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</si>
  <si>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</si>
  <si>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</si>
  <si>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</si>
  <si>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</si>
  <si>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</si>
  <si>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</si>
  <si>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</si>
  <si>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</si>
  <si>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</si>
  <si>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</si>
  <si>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</si>
  <si>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</si>
  <si>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</si>
  <si>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</si>
  <si>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</si>
  <si>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</si>
  <si>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</si>
  <si>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</si>
  <si>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</si>
  <si>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</si>
  <si>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</si>
  <si>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</si>
  <si>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</si>
  <si>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</si>
  <si>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</si>
  <si>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</si>
  <si>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</si>
  <si>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</si>
  <si>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</si>
  <si>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</si>
  <si>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</si>
  <si>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</si>
  <si>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</si>
  <si>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</si>
  <si>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</si>
  <si>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</si>
  <si>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</si>
  <si>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</si>
  <si>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</si>
  <si>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</si>
  <si>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</si>
  <si>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</si>
  <si>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</si>
  <si>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</si>
  <si>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</si>
  <si>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</si>
  <si>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</si>
  <si>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</si>
  <si>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</si>
  <si>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</si>
  <si>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</si>
  <si>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</si>
  <si>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</si>
  <si>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</si>
  <si>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</si>
  <si>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</si>
  <si>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</si>
  <si>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</si>
  <si>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</si>
  <si>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</si>
  <si>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</si>
  <si>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</si>
  <si>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</si>
  <si>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</si>
  <si>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</si>
  <si>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</si>
  <si>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</si>
  <si>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</si>
  <si>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</si>
  <si>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</si>
  <si>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</si>
  <si>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</si>
  <si>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</si>
  <si>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</si>
  <si>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</si>
  <si>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</si>
  <si>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</si>
  <si>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</si>
  <si>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</si>
  <si>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</si>
  <si>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</si>
  <si>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</si>
  <si>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</si>
  <si>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</si>
  <si>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</si>
  <si>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</si>
  <si>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</si>
  <si>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</si>
  <si>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</si>
  <si>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</si>
  <si>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</si>
  <si>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</si>
  <si>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</si>
  <si>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</si>
  <si>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</si>
  <si>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</si>
  <si>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</si>
  <si>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</si>
  <si>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</si>
  <si>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</si>
  <si>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</si>
  <si>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</si>
  <si>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</si>
  <si>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</si>
  <si>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</si>
  <si>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</si>
  <si>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</si>
  <si>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</si>
  <si>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</si>
  <si>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</si>
  <si>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</si>
  <si>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</si>
  <si>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</si>
  <si>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</si>
  <si>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</si>
  <si>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</si>
  <si>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</si>
  <si>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</si>
  <si>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</si>
  <si>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</si>
  <si>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</si>
  <si>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</si>
  <si>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</si>
  <si>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</si>
  <si>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</si>
  <si>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</si>
  <si>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</si>
  <si>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</si>
  <si>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</si>
  <si>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</si>
  <si>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</si>
  <si>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</si>
  <si>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</si>
  <si>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</si>
  <si>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</si>
  <si>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</si>
  <si>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</si>
  <si>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</si>
  <si>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</si>
  <si>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</si>
  <si>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</si>
  <si>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</si>
  <si>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</si>
  <si>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</si>
  <si>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</si>
  <si>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</si>
  <si>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</si>
  <si>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</si>
  <si>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</si>
  <si>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</si>
  <si>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</si>
  <si>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</si>
  <si>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</si>
  <si>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</si>
  <si>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</si>
  <si>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</si>
  <si>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</si>
  <si>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</si>
  <si>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</si>
  <si>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</si>
  <si>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</si>
  <si>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</si>
  <si>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</si>
  <si>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</si>
  <si>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</si>
  <si>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</si>
  <si>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</si>
  <si>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</si>
  <si>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</si>
  <si>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</si>
  <si>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</si>
  <si>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</si>
  <si>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</si>
  <si>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</si>
  <si>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</si>
  <si>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</si>
  <si>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</si>
  <si>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</si>
  <si>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</si>
  <si>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</si>
  <si>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</si>
  <si>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</si>
  <si>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</si>
  <si>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</si>
  <si>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</si>
  <si>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</si>
  <si>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</si>
  <si>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</si>
  <si>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</si>
  <si>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</si>
  <si>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</si>
  <si>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</si>
  <si>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</si>
  <si>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</si>
  <si>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</si>
  <si>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</si>
  <si>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</si>
  <si>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</si>
  <si>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</si>
  <si>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</si>
  <si>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</si>
  <si>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</si>
  <si>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</si>
  <si>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</si>
  <si>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</si>
  <si>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</si>
  <si>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</si>
  <si>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</si>
  <si>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</si>
  <si>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</si>
  <si>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</si>
  <si>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</si>
  <si>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</si>
  <si>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</si>
  <si>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</si>
  <si>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</si>
  <si>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</si>
  <si>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</si>
  <si>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</si>
  <si>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</si>
  <si>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</si>
  <si>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</si>
  <si>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</si>
  <si>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</si>
  <si>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</si>
  <si>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</si>
  <si>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</si>
  <si>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</si>
  <si>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</si>
  <si>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</si>
  <si>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</si>
  <si>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</si>
  <si>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</si>
  <si>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</si>
  <si>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</si>
  <si>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</si>
  <si>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</si>
  <si>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</si>
  <si>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</si>
  <si>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</si>
  <si>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</si>
  <si>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</si>
  <si>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</si>
  <si>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</si>
  <si>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</si>
  <si>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</si>
  <si>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</si>
  <si>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</si>
  <si>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</si>
  <si>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</si>
  <si>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</si>
  <si>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</si>
  <si>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</si>
  <si>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</si>
  <si>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</si>
  <si>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</si>
  <si>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</si>
  <si>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</si>
  <si>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</si>
  <si>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</si>
  <si>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</si>
  <si>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</si>
  <si>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</si>
  <si>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</si>
  <si>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</si>
  <si>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</si>
  <si>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</si>
  <si>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</si>
  <si>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</si>
  <si>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</si>
  <si>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</si>
  <si>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</si>
  <si>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</si>
  <si>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</si>
  <si>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</si>
  <si>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</si>
  <si>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</si>
  <si>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</si>
  <si>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</si>
  <si>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</si>
  <si>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</si>
  <si>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</si>
  <si>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</si>
  <si>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</si>
  <si>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</si>
  <si>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</si>
  <si>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</si>
  <si>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</si>
  <si>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</si>
  <si>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</si>
  <si>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</si>
  <si>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</si>
  <si>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</si>
  <si>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</si>
  <si>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</si>
  <si>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</si>
  <si>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</si>
  <si>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</si>
  <si>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</si>
  <si>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</si>
  <si>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</si>
  <si>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</si>
  <si>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</si>
  <si>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</si>
  <si>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</si>
  <si>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</si>
  <si>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</si>
  <si>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</si>
  <si>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</si>
  <si>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</si>
  <si>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</si>
  <si>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</si>
  <si>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</si>
  <si>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</si>
  <si>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</si>
  <si>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</si>
  <si>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</si>
  <si>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</si>
  <si>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</si>
  <si>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</si>
  <si>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</si>
  <si>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</si>
  <si>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</si>
  <si>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</si>
  <si>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</si>
  <si>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</si>
  <si>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</si>
  <si>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</si>
  <si>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</si>
  <si>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</si>
  <si>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</si>
  <si>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</si>
  <si>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</si>
  <si>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</si>
  <si>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</si>
  <si>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</si>
  <si>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</si>
  <si>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</si>
  <si>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</si>
  <si>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</si>
  <si>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</si>
  <si>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</si>
  <si>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</si>
  <si>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</si>
  <si>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</si>
  <si>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</si>
  <si>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</si>
  <si>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</si>
  <si>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</si>
  <si>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</si>
  <si>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</si>
  <si>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</si>
  <si>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</si>
  <si>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</si>
  <si>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</si>
  <si>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</si>
  <si>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</si>
  <si>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</si>
  <si>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</si>
  <si>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</si>
  <si>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</si>
  <si>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</si>
  <si>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</si>
  <si>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</si>
  <si>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</si>
  <si>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</si>
  <si>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</si>
  <si>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</si>
  <si>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</si>
  <si>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</si>
  <si>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</si>
  <si>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</si>
  <si>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</si>
  <si>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</si>
  <si>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</si>
  <si>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</si>
  <si>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</si>
  <si>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</si>
  <si>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</si>
  <si>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</si>
  <si>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</si>
  <si>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</si>
  <si>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</si>
  <si>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</si>
  <si>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</si>
  <si>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</si>
  <si>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</si>
  <si>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</si>
  <si>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</si>
  <si>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</si>
  <si>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</si>
  <si>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</si>
  <si>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</si>
  <si>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</si>
  <si>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</si>
  <si>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</si>
  <si>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</si>
  <si>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</si>
  <si>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</si>
  <si>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</si>
  <si>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</si>
  <si>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</si>
  <si>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</si>
  <si>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</si>
  <si>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</si>
  <si>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</si>
  <si>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</si>
  <si>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</si>
  <si>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</si>
  <si>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</si>
  <si>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</si>
  <si>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</si>
  <si>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</si>
  <si>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</si>
  <si>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</si>
  <si>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</si>
  <si>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</si>
  <si>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</si>
  <si>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</si>
  <si>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</si>
  <si>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</si>
  <si>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</si>
  <si>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</si>
  <si>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</si>
  <si>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</si>
  <si>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</si>
  <si>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</si>
  <si>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</si>
  <si>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</si>
  <si>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</si>
  <si>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</si>
  <si>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</si>
  <si>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</si>
  <si>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</si>
  <si>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</si>
  <si>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</si>
  <si>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</si>
  <si>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</si>
  <si>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</si>
  <si>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</si>
  <si>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</si>
  <si>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</si>
  <si>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</si>
  <si>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</si>
  <si>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</si>
  <si>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</si>
  <si>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</si>
  <si>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</si>
  <si>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</si>
  <si>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</si>
  <si>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</si>
  <si>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</si>
  <si>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</si>
  <si>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</si>
  <si>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</si>
  <si>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</si>
  <si>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</si>
  <si>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</si>
  <si>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</si>
  <si>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</si>
  <si>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</si>
  <si>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</si>
  <si>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</si>
  <si>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</si>
  <si>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</si>
  <si>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</si>
  <si>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</si>
  <si>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</si>
  <si>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</si>
  <si>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</si>
  <si>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</si>
  <si>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</si>
  <si>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</si>
  <si>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</si>
  <si>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</si>
  <si>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</si>
  <si>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</si>
  <si>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</si>
  <si>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</si>
  <si>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</si>
  <si>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</si>
  <si>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</si>
  <si>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</si>
  <si>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</si>
  <si>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</si>
  <si>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</si>
  <si>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</si>
  <si>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</si>
  <si>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</si>
  <si>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</si>
  <si>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</si>
  <si>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</si>
  <si>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</si>
  <si>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</si>
  <si>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</si>
  <si>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</si>
  <si>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</si>
  <si>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</si>
  <si>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</si>
  <si>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</si>
  <si>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</si>
  <si>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</si>
  <si>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</si>
  <si>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</si>
  <si>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</si>
  <si>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</si>
  <si>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</si>
  <si>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</si>
  <si>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</si>
  <si>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</si>
  <si>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</si>
  <si>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</si>
  <si>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</si>
  <si>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</si>
  <si>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</si>
  <si>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</si>
  <si>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</si>
  <si>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</si>
  <si>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</si>
  <si>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</si>
  <si>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</si>
  <si>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</si>
  <si>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</si>
  <si>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</si>
  <si>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</si>
  <si>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</si>
  <si>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</si>
  <si>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</si>
  <si>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</si>
  <si>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</si>
  <si>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</si>
  <si>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</si>
  <si>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</si>
  <si>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</si>
  <si>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</si>
  <si>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</si>
  <si>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</si>
  <si>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</si>
  <si>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</si>
  <si>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</si>
  <si>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</si>
  <si>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</si>
  <si>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</si>
  <si>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</si>
  <si>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</si>
  <si>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</si>
  <si>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</si>
  <si>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</si>
  <si>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</si>
  <si>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</si>
  <si>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</si>
  <si>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</si>
  <si>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</si>
  <si>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</si>
  <si>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</si>
  <si>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</si>
  <si>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</si>
  <si>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</si>
  <si>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</si>
  <si>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</si>
  <si>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</si>
  <si>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</si>
  <si>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</si>
  <si>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</si>
  <si>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</si>
  <si>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</si>
  <si>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</si>
  <si>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</si>
  <si>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</si>
  <si>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</si>
  <si>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</si>
  <si>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</si>
  <si>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</si>
  <si>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</si>
  <si>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</si>
  <si>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</si>
  <si>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</si>
  <si>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</si>
  <si>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</si>
  <si>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</si>
  <si>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</si>
  <si>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</si>
  <si>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</si>
  <si>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</si>
  <si>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</si>
  <si>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</si>
  <si>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</si>
  <si>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</si>
  <si>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</si>
  <si>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</si>
  <si>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</si>
  <si>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</si>
  <si>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</si>
  <si>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</si>
  <si>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</si>
  <si>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</si>
  <si>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</si>
  <si>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</si>
  <si>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</si>
  <si>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</si>
  <si>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</si>
  <si>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</si>
  <si>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</si>
  <si>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</si>
  <si>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</si>
  <si>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</si>
  <si>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</si>
  <si>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</si>
  <si>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</si>
  <si>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</si>
  <si>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</si>
  <si>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</si>
  <si>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</si>
  <si>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</si>
  <si>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</si>
  <si>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</si>
  <si>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</si>
  <si>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</si>
  <si>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</si>
  <si>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</si>
  <si>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</si>
  <si>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</si>
  <si>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</si>
  <si>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</si>
  <si>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</si>
  <si>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</si>
  <si>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</si>
  <si>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</si>
  <si>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</si>
  <si>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</si>
  <si>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</si>
  <si>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</si>
  <si>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</si>
  <si>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</si>
  <si>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</si>
  <si>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</si>
  <si>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</si>
  <si>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</si>
  <si>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</si>
  <si>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</si>
  <si>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</si>
  <si>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</si>
  <si>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</si>
  <si>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</si>
  <si>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</si>
  <si>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</si>
  <si>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</si>
  <si>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</si>
  <si>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</si>
  <si>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</si>
  <si>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</si>
  <si>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</si>
  <si>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</si>
  <si>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</si>
  <si>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</si>
  <si>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</si>
  <si>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</si>
  <si>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</si>
  <si>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</si>
  <si>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</si>
  <si>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</si>
  <si>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</si>
  <si>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</si>
  <si>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</si>
  <si>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</si>
  <si>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</si>
  <si>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</si>
  <si>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</si>
  <si>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</si>
  <si>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</si>
  <si>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</si>
  <si>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</si>
  <si>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</si>
  <si>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</si>
  <si>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</si>
  <si>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</si>
  <si>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</si>
  <si>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</si>
  <si>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</si>
  <si>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</si>
  <si>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</si>
  <si>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</si>
  <si>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</si>
  <si>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</si>
  <si>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</si>
  <si>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</si>
  <si>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</si>
  <si>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</si>
  <si>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</si>
  <si>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</si>
  <si>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</si>
  <si>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</si>
  <si>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</si>
  <si>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</si>
  <si>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</si>
  <si>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</si>
  <si>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</si>
  <si>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</si>
  <si>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</si>
  <si>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</si>
  <si>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</si>
  <si>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</si>
  <si>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</si>
  <si>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</si>
  <si>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</si>
  <si>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</si>
  <si>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</si>
  <si>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</si>
  <si>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</si>
  <si>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</si>
  <si>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</si>
  <si>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</si>
  <si>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</si>
  <si>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</si>
  <si>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</si>
  <si>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</si>
  <si>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</si>
  <si>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</si>
  <si>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</si>
  <si>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</si>
  <si>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</si>
  <si>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</si>
  <si>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</si>
  <si>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</si>
  <si>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</si>
  <si>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</si>
  <si>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</si>
  <si>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</si>
  <si>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</si>
  <si>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</si>
  <si>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</si>
  <si>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</si>
  <si>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</si>
  <si>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</si>
  <si>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</si>
  <si>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</si>
  <si>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</si>
  <si>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</si>
  <si>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</si>
  <si>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</si>
  <si>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</si>
  <si>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</si>
  <si>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</si>
  <si>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</si>
  <si>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</si>
  <si>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</si>
  <si>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</si>
  <si>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</si>
  <si>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</si>
  <si>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</si>
  <si>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</si>
  <si>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</si>
  <si>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</si>
  <si>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</si>
  <si>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</si>
  <si>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</si>
  <si>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</si>
  <si>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</si>
  <si>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</si>
  <si>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</si>
  <si>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</si>
  <si>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</si>
  <si>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</si>
  <si>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</si>
  <si>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</si>
  <si>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</si>
  <si>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</si>
  <si>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</si>
  <si>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</si>
  <si>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</si>
  <si>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</si>
  <si>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</si>
  <si>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</si>
  <si>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</si>
  <si>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</si>
  <si>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</si>
  <si>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</si>
  <si>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</si>
  <si>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</si>
  <si>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</si>
  <si>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</si>
  <si>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</si>
  <si>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</si>
  <si>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</si>
  <si>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</si>
  <si>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</si>
  <si>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</si>
  <si>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</si>
  <si>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</si>
  <si>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</si>
  <si>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</si>
  <si>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</si>
  <si>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</si>
  <si>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</si>
  <si>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</si>
  <si>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</si>
  <si>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</si>
  <si>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</si>
  <si>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</si>
  <si>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</si>
  <si>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</si>
  <si>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</si>
  <si>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</si>
  <si>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</si>
  <si>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</si>
  <si>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</si>
  <si>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</si>
  <si>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</si>
  <si>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</si>
  <si>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</si>
  <si>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</si>
  <si>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</si>
  <si>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</si>
  <si>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</si>
  <si>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</si>
  <si>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</si>
  <si>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</si>
  <si>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</si>
  <si>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</si>
  <si>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</si>
  <si>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</si>
  <si>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</si>
  <si>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</si>
  <si>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</si>
  <si>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</si>
  <si>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</si>
  <si>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</si>
  <si>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</si>
  <si>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</si>
  <si>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</si>
  <si>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</si>
  <si>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</si>
  <si>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</si>
  <si>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</si>
  <si>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</si>
  <si>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</si>
  <si>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</si>
  <si>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</si>
  <si>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</si>
  <si>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</si>
  <si>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</si>
  <si>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</si>
  <si>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</si>
  <si>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</si>
  <si>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</si>
  <si>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</si>
  <si>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</si>
  <si>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</si>
  <si>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</si>
  <si>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</si>
  <si>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</si>
  <si>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</si>
  <si>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</si>
  <si>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</si>
  <si>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</si>
  <si>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</si>
  <si>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</si>
  <si>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</si>
  <si>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</si>
  <si>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</si>
  <si>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</si>
  <si>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</si>
  <si>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</si>
  <si>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</si>
  <si>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</si>
  <si>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</si>
  <si>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</si>
  <si>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</si>
  <si>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</si>
  <si>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</si>
  <si>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</si>
  <si>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</si>
  <si>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</si>
  <si>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</si>
  <si>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</si>
  <si>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</si>
  <si>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</si>
  <si>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</si>
  <si>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</si>
  <si>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</si>
  <si>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</si>
  <si>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</si>
  <si>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</si>
  <si>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</si>
  <si>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</si>
  <si>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</si>
  <si>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</si>
  <si>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</si>
  <si>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</si>
  <si>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</si>
  <si>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</si>
  <si>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</si>
  <si>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</si>
  <si>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</si>
  <si>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</si>
  <si>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</si>
  <si>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</si>
  <si>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</si>
  <si>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</si>
  <si>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</si>
  <si>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</si>
  <si>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</si>
  <si>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</si>
  <si>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</si>
  <si>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</si>
  <si>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</si>
  <si>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</si>
  <si>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</si>
  <si>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</si>
  <si>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</si>
  <si>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</si>
  <si>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</si>
  <si>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</si>
  <si>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</si>
  <si>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</si>
  <si>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</si>
  <si>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</si>
  <si>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</si>
  <si>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</si>
  <si>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</si>
  <si>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</si>
  <si>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</si>
  <si>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</si>
  <si>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</si>
  <si>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</si>
  <si>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</si>
  <si>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</si>
  <si>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</si>
  <si>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</si>
  <si>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</si>
  <si>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</si>
  <si>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</si>
  <si>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</si>
  <si>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</si>
  <si>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</si>
  <si>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</si>
  <si>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</si>
  <si>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</si>
  <si>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</si>
  <si>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</si>
  <si>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</si>
  <si>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</si>
  <si>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</si>
  <si>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</si>
  <si>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</si>
  <si>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</si>
  <si>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</si>
  <si>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</si>
  <si>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</si>
  <si>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</si>
  <si>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</si>
  <si>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</si>
  <si>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</si>
  <si>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</si>
  <si>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</si>
  <si>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</si>
  <si>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</si>
  <si>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</si>
  <si>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</si>
  <si>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</si>
  <si>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</si>
  <si>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</si>
  <si>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</si>
  <si>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</si>
  <si>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</si>
  <si>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</si>
  <si>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</si>
  <si>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</si>
  <si>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</si>
  <si>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</si>
  <si>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</si>
  <si>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</si>
  <si>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</si>
  <si>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</si>
  <si>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</si>
  <si>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</si>
  <si>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</si>
  <si>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</si>
  <si>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</si>
  <si>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</si>
  <si>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</si>
  <si>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</si>
  <si>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</si>
  <si>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</si>
  <si>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</si>
  <si>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</si>
  <si>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</si>
  <si>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</si>
  <si>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</si>
  <si>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</si>
  <si>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</si>
  <si>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</si>
  <si>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</si>
  <si>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</si>
  <si>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</si>
  <si>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</si>
  <si>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</si>
  <si>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</si>
  <si>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</si>
  <si>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</si>
  <si>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</si>
  <si>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</si>
  <si>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</si>
  <si>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</si>
  <si>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</si>
  <si>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</si>
  <si>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</si>
  <si>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</si>
  <si>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</si>
  <si>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</si>
  <si>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</si>
  <si>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</si>
  <si>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</si>
  <si>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</si>
  <si>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</si>
  <si>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</si>
  <si>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</si>
  <si>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</si>
  <si>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</si>
  <si>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</si>
  <si>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</si>
  <si>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</si>
  <si>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</si>
  <si>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</si>
  <si>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</si>
  <si>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</si>
  <si>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</si>
  <si>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</si>
  <si>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</si>
  <si>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</si>
  <si>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</si>
  <si>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</si>
  <si>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</si>
  <si>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</si>
  <si>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</si>
  <si>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</si>
  <si>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</si>
  <si>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</si>
  <si>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</si>
  <si>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</si>
  <si>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</si>
  <si>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</si>
  <si>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</si>
  <si>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</si>
  <si>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</si>
  <si>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</si>
  <si>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</si>
  <si>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</si>
  <si>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</si>
  <si>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</si>
  <si>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</si>
  <si>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</si>
  <si>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</si>
  <si>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</si>
  <si>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</si>
  <si>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</si>
  <si>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</si>
  <si>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</si>
  <si>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</si>
  <si>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</si>
  <si>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</si>
  <si>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</si>
  <si>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</si>
  <si>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</si>
  <si>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</si>
  <si>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</si>
  <si>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</si>
  <si>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</si>
  <si>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</si>
  <si>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</si>
  <si>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</si>
  <si>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</si>
  <si>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</si>
  <si>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</si>
  <si>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</si>
  <si>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</si>
  <si>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</si>
  <si>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</si>
  <si>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</si>
  <si>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</si>
  <si>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</si>
  <si>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</si>
  <si>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</si>
  <si>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</si>
  <si>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</si>
  <si>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</si>
  <si>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</si>
  <si>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</si>
  <si>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</si>
  <si>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</si>
  <si>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</si>
  <si>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</si>
  <si>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</si>
  <si>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</si>
  <si>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</si>
  <si>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</si>
  <si>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</si>
  <si>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</si>
  <si>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</si>
  <si>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</si>
  <si>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</si>
  <si>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</si>
  <si>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</si>
  <si>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</si>
  <si>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</si>
  <si>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</si>
  <si>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</si>
  <si>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</si>
  <si>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</si>
  <si>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</si>
  <si>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</si>
  <si>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</si>
  <si>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</si>
  <si>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</si>
  <si>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</si>
  <si>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</si>
  <si>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</si>
  <si>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</si>
  <si>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</si>
  <si>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</si>
  <si>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</si>
  <si>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</si>
  <si>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</si>
  <si>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</si>
  <si>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</si>
  <si>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</si>
  <si>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</si>
  <si>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</si>
  <si>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</si>
  <si>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</si>
  <si>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</si>
  <si>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</si>
  <si>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</si>
  <si>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</si>
  <si>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</si>
  <si>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</si>
  <si>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</si>
  <si>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</si>
  <si>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</si>
  <si>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</si>
  <si>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</si>
  <si>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</si>
  <si>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</si>
  <si>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</si>
  <si>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</si>
  <si>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</si>
  <si>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</si>
  <si>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</si>
  <si>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</si>
  <si>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</si>
  <si>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</si>
  <si>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</si>
  <si>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</si>
  <si>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</si>
  <si>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</si>
  <si>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</si>
  <si>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</si>
  <si>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</si>
  <si>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</si>
  <si>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</si>
  <si>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</si>
  <si>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</si>
  <si>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</si>
  <si>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</si>
  <si>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</si>
  <si>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</si>
  <si>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</si>
  <si>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</si>
  <si>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</si>
  <si>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</si>
  <si>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</si>
  <si>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</si>
  <si>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</si>
  <si>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</si>
  <si>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</si>
  <si>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</si>
  <si>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</si>
  <si>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</si>
  <si>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</si>
  <si>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</si>
  <si>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</si>
  <si>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</si>
  <si>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</si>
  <si>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</si>
  <si>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</si>
  <si>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</si>
  <si>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</si>
  <si>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</si>
  <si>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</si>
  <si>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</si>
  <si>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</si>
  <si>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</si>
  <si>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</si>
  <si>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</si>
  <si>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</si>
  <si>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</si>
  <si>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</si>
  <si>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</si>
  <si>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</si>
  <si>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</si>
  <si>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</si>
  <si>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</si>
  <si>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</si>
  <si>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</si>
  <si>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</si>
  <si>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</si>
  <si>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</si>
  <si>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</si>
  <si>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</si>
  <si>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</si>
  <si>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</si>
  <si>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</si>
  <si>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</si>
  <si>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</si>
  <si>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</si>
  <si>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</si>
  <si>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</si>
  <si>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</si>
  <si>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</si>
  <si>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</si>
  <si>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</si>
  <si>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</si>
  <si>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</si>
  <si>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</si>
  <si>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</si>
  <si>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</si>
  <si>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</si>
  <si>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</si>
  <si>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</si>
  <si>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</si>
  <si>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</si>
  <si>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</si>
  <si>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</si>
  <si>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</si>
  <si>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</si>
  <si>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</si>
  <si>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</si>
  <si>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</si>
  <si>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</si>
  <si>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</si>
  <si>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</si>
  <si>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</si>
  <si>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</si>
  <si>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</si>
  <si>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</si>
  <si>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</si>
  <si>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</si>
  <si>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</si>
  <si>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</si>
  <si>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</si>
  <si>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</si>
  <si>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</si>
  <si>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</si>
  <si>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</si>
  <si>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</si>
  <si>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</si>
  <si>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</si>
  <si>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</si>
  <si>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</si>
  <si>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</si>
  <si>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</si>
  <si>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</si>
  <si>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</si>
  <si>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</si>
  <si>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</si>
  <si>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</si>
  <si>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</si>
  <si>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</si>
  <si>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</si>
  <si>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</si>
  <si>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</si>
  <si>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</si>
  <si>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</si>
  <si>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</si>
  <si>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</si>
  <si>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</si>
  <si>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</si>
  <si>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</si>
  <si>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</si>
  <si>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</si>
  <si>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</si>
  <si>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</si>
  <si>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</si>
  <si>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</si>
  <si>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</si>
  <si>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</si>
  <si>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</si>
  <si>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</si>
  <si>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</si>
  <si>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</si>
  <si>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</si>
  <si>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</si>
  <si>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</si>
  <si>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</si>
  <si>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</si>
  <si>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</si>
  <si>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</si>
  <si>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</si>
  <si>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</si>
  <si>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</si>
  <si>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</si>
  <si>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</si>
  <si>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</si>
  <si>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</si>
  <si>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</si>
  <si>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</si>
  <si>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</si>
  <si>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</si>
  <si>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</si>
  <si>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</si>
  <si>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</si>
  <si>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</si>
  <si>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</si>
  <si>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</si>
  <si>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</si>
  <si>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</si>
  <si>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</si>
  <si>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</si>
  <si>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</si>
  <si>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</si>
  <si>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</si>
  <si>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</si>
  <si>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</si>
  <si>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</si>
  <si>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</si>
  <si>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</si>
  <si>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</si>
  <si>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</si>
  <si>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</si>
  <si>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</si>
  <si>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</si>
  <si>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</si>
  <si>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</si>
  <si>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</si>
  <si>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</si>
  <si>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</si>
  <si>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</si>
  <si>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</si>
  <si>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</si>
  <si>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</si>
  <si>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</si>
  <si>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</si>
  <si>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</si>
  <si>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</si>
  <si>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</si>
  <si>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</si>
  <si>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</si>
  <si>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</si>
  <si>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</si>
  <si>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</si>
  <si>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</si>
  <si>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</si>
  <si>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</si>
  <si>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</si>
  <si>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</si>
  <si>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</si>
  <si>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</si>
  <si>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</si>
  <si>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</si>
  <si>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</si>
  <si>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</si>
  <si>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</si>
  <si>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</si>
  <si>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</si>
  <si>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</si>
  <si>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</si>
  <si>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</si>
  <si>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</si>
  <si>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</si>
  <si>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</si>
  <si>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</si>
  <si>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</si>
  <si>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</si>
  <si>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</si>
  <si>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</si>
  <si>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</si>
  <si>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</si>
  <si>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</si>
  <si>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</si>
  <si>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</si>
  <si>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</si>
  <si>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</si>
  <si>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</si>
  <si>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</si>
  <si>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</si>
  <si>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</si>
  <si>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</si>
  <si>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</si>
  <si>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</si>
  <si>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</si>
  <si>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</si>
  <si>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</si>
  <si>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</si>
  <si>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</si>
  <si>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</si>
  <si>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</si>
  <si>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</si>
  <si>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</si>
  <si>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</si>
  <si>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</si>
  <si>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</si>
  <si>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</si>
  <si>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</si>
  <si>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</si>
  <si>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</si>
  <si>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</si>
  <si>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</si>
  <si>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</si>
  <si>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</si>
  <si>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</si>
  <si>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</si>
  <si>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</si>
  <si>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</si>
  <si>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</si>
  <si>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</si>
  <si>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</si>
  <si>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</si>
  <si>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</si>
  <si>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</si>
  <si>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</si>
  <si>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</si>
  <si>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</si>
  <si>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</si>
  <si>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</si>
  <si>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</si>
  <si>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</si>
  <si>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</si>
  <si>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</si>
  <si>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</si>
  <si>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</si>
  <si>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</si>
  <si>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</si>
  <si>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</si>
  <si>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</si>
  <si>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</si>
  <si>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</si>
  <si>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</si>
  <si>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</si>
  <si>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</si>
  <si>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</si>
  <si>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</si>
  <si>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</si>
  <si>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</si>
  <si>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</si>
  <si>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</si>
  <si>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</si>
  <si>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</si>
  <si>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</si>
  <si>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</si>
  <si>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</si>
  <si>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</si>
  <si>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</si>
  <si>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</si>
  <si>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</si>
  <si>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</si>
  <si>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</si>
  <si>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</si>
  <si>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</si>
  <si>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</si>
  <si>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</si>
  <si>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</si>
  <si>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</si>
  <si>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</si>
  <si>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</si>
  <si>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</si>
  <si>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</si>
  <si>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</si>
  <si>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</si>
  <si>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</si>
  <si>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</si>
  <si>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</si>
  <si>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</si>
  <si>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</si>
  <si>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</si>
  <si>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</si>
  <si>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</si>
  <si>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</si>
  <si>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</si>
  <si>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</si>
  <si>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</si>
  <si>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</si>
  <si>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</si>
  <si>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</si>
  <si>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</si>
  <si>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</si>
  <si>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</si>
  <si>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</si>
  <si>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</si>
  <si>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</si>
  <si>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</si>
  <si>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</si>
  <si>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</si>
  <si>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</si>
  <si>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</si>
  <si>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</si>
  <si>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</si>
  <si>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</si>
  <si>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</si>
  <si>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</si>
  <si>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</si>
  <si>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</si>
  <si>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</si>
  <si>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</si>
  <si>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</si>
  <si>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</si>
  <si>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</si>
  <si>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</si>
  <si>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</si>
  <si>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</si>
  <si>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</si>
  <si>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</si>
  <si>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</si>
  <si>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</si>
  <si>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</si>
  <si>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</si>
  <si>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</si>
  <si>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</si>
  <si>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</si>
  <si>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</si>
  <si>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</si>
  <si>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</si>
  <si>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</si>
  <si>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</si>
  <si>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</si>
  <si>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</si>
  <si>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</si>
  <si>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</si>
  <si>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</si>
  <si>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</si>
  <si>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</si>
  <si>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</si>
  <si>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</si>
  <si>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</si>
  <si>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</si>
  <si>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</si>
  <si>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</si>
  <si>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</si>
  <si>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</si>
  <si>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</si>
  <si>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</si>
  <si>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</si>
  <si>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</si>
  <si>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</si>
  <si>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</si>
  <si>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</si>
  <si>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</si>
  <si>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</si>
  <si>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</si>
  <si>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</si>
  <si>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</si>
  <si>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</si>
  <si>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</si>
  <si>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</si>
  <si>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</si>
  <si>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</si>
  <si>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</si>
  <si>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</si>
  <si>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</si>
  <si>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</si>
  <si>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</si>
  <si>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</si>
  <si>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</si>
  <si>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</si>
  <si>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</si>
  <si>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</si>
  <si>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</si>
  <si>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</si>
  <si>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</si>
  <si>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</si>
  <si>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</si>
  <si>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</si>
  <si>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</si>
  <si>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</si>
  <si>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</si>
  <si>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</si>
  <si>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</si>
  <si>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</si>
  <si>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</si>
  <si>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</si>
  <si>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</si>
  <si>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</si>
  <si>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</si>
  <si>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</si>
  <si>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</si>
  <si>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</si>
  <si>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</si>
  <si>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</si>
  <si>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</si>
  <si>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</si>
  <si>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</si>
  <si>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</si>
  <si>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</si>
  <si>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</si>
  <si>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</si>
  <si>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</si>
  <si>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</si>
  <si>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</si>
  <si>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</si>
  <si>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</si>
  <si>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</si>
  <si>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</si>
  <si>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</si>
  <si>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</si>
  <si>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</si>
  <si>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</si>
  <si>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</si>
  <si>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</si>
  <si>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</si>
  <si>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</si>
  <si>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</si>
  <si>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</si>
  <si>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</si>
  <si>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</si>
  <si>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</si>
  <si>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</si>
  <si>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</si>
  <si>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</si>
  <si>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</si>
  <si>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</si>
  <si>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</si>
  <si>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</si>
  <si>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</si>
  <si>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</si>
  <si>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</si>
  <si>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</si>
  <si>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</si>
  <si>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</si>
  <si>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</si>
  <si>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</si>
  <si>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</si>
  <si>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</si>
  <si>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</si>
  <si>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</si>
  <si>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</si>
  <si>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</si>
  <si>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</si>
  <si>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</si>
  <si>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</si>
  <si>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</si>
  <si>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</si>
  <si>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</si>
  <si>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</si>
  <si>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</si>
  <si>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</si>
  <si>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</si>
  <si>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</si>
  <si>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</si>
  <si>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</si>
  <si>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</si>
  <si>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</si>
  <si>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</si>
  <si>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</si>
  <si>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</si>
  <si>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</si>
  <si>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</si>
  <si>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</si>
  <si>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</si>
  <si>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</si>
  <si>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</si>
  <si>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</si>
  <si>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</si>
  <si>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</si>
  <si>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</si>
  <si>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</si>
  <si>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</si>
  <si>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</si>
  <si>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</si>
  <si>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</si>
  <si>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</si>
  <si>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</si>
  <si>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</si>
  <si>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</si>
  <si>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</si>
  <si>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</si>
  <si>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</si>
  <si>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</si>
  <si>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</si>
  <si>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</si>
  <si>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</si>
  <si>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</si>
  <si>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</si>
  <si>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</si>
  <si>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</si>
  <si>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</si>
  <si>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</si>
  <si>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</si>
  <si>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</si>
  <si>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</si>
  <si>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</si>
  <si>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</si>
  <si>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</si>
  <si>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</si>
  <si>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</si>
  <si>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</si>
  <si>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</si>
  <si>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</si>
  <si>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</si>
  <si>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</si>
  <si>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</si>
  <si>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</si>
  <si>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</si>
  <si>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</si>
  <si>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</si>
  <si>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</si>
  <si>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</si>
  <si>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</si>
  <si>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</si>
  <si>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</si>
  <si>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</si>
  <si>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</si>
  <si>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</si>
  <si>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</si>
  <si>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</si>
  <si>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</si>
  <si>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</si>
  <si>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</si>
  <si>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</si>
  <si>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</si>
  <si>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</si>
  <si>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</si>
  <si>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</si>
  <si>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</si>
  <si>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</si>
  <si>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</si>
  <si>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</si>
  <si>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</si>
  <si>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</si>
  <si>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</si>
  <si>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</si>
  <si>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</si>
  <si>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</si>
  <si>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</si>
  <si>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</si>
  <si>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</si>
  <si>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</si>
  <si>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</si>
  <si>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</si>
  <si>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</si>
  <si>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</si>
  <si>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</si>
  <si>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</si>
  <si>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</si>
  <si>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</si>
  <si>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</si>
  <si>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</si>
  <si>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</si>
  <si>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</si>
  <si>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</si>
  <si>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</si>
  <si>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</si>
  <si>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</si>
  <si>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</si>
  <si>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</si>
  <si>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</si>
  <si>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</si>
  <si>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</si>
  <si>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</si>
  <si>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</si>
  <si>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</si>
  <si>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</si>
  <si>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</si>
  <si>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</si>
  <si>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</si>
  <si>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</si>
  <si>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</si>
  <si>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</si>
  <si>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</si>
  <si>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</si>
  <si>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</si>
  <si>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</si>
  <si>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</si>
  <si>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</si>
  <si>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</si>
  <si>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</si>
  <si>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</si>
  <si>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</si>
  <si>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</si>
  <si>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</si>
  <si>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</si>
  <si>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</si>
  <si>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</si>
  <si>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</si>
  <si>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</si>
  <si>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</si>
  <si>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</si>
  <si>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</si>
  <si>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</si>
  <si>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</si>
  <si>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</si>
  <si>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</si>
  <si>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</si>
  <si>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</si>
  <si>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</si>
  <si>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</si>
  <si>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</si>
  <si>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</si>
  <si>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</si>
  <si>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</si>
  <si>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</si>
  <si>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</si>
  <si>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</si>
  <si>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</si>
  <si>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</si>
  <si>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</si>
  <si>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</si>
  <si>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</si>
  <si>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</si>
  <si>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</si>
  <si>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</si>
  <si>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</si>
  <si>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</si>
  <si>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</si>
  <si>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</si>
  <si>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</si>
  <si>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</si>
  <si>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</si>
  <si>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</si>
  <si>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</si>
  <si>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</si>
  <si>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</si>
  <si>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</si>
  <si>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</si>
  <si>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</si>
  <si>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</si>
  <si>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</si>
  <si>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</si>
  <si>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</si>
  <si>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</si>
  <si>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</si>
  <si>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</si>
  <si>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</si>
  <si>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</si>
  <si>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</si>
  <si>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</si>
  <si>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</si>
  <si>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</si>
  <si>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</si>
  <si>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</si>
  <si>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</si>
  <si>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</si>
  <si>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</si>
  <si>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</si>
  <si>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</si>
  <si>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</si>
  <si>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</si>
  <si>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</si>
  <si>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</si>
  <si>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</si>
  <si>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</si>
  <si>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</si>
  <si>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</si>
  <si>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</si>
  <si>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</si>
  <si>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</si>
  <si>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</si>
  <si>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</si>
  <si>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</si>
  <si>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</si>
  <si>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</si>
  <si>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</si>
  <si>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</si>
  <si>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</si>
  <si>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</si>
  <si>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</si>
  <si>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</si>
  <si>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</si>
  <si>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</si>
  <si>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</si>
  <si>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</si>
  <si>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</si>
  <si>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</si>
  <si>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</si>
  <si>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</si>
  <si>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</si>
  <si>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</si>
  <si>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</si>
  <si>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</si>
  <si>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</si>
  <si>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</si>
  <si>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</si>
  <si>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</si>
  <si>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</si>
  <si>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</si>
  <si>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</si>
  <si>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</si>
  <si>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</si>
  <si>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</si>
  <si>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</si>
  <si>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</si>
  <si>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</si>
  <si>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</si>
  <si>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</si>
  <si>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</si>
  <si>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</si>
  <si>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</si>
  <si>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</si>
  <si>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</si>
  <si>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</si>
  <si>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</si>
  <si>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</si>
  <si>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</si>
  <si>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</si>
  <si>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</si>
  <si>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</si>
  <si>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</si>
  <si>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</si>
  <si>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</si>
  <si>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</si>
  <si>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</si>
  <si>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</si>
  <si>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</si>
  <si>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</si>
  <si>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</si>
  <si>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</si>
  <si>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</si>
  <si>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</si>
  <si>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</si>
  <si>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</si>
  <si>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</si>
  <si>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</si>
  <si>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</si>
  <si>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</si>
  <si>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</si>
  <si>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</si>
  <si>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</si>
  <si>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</si>
  <si>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</si>
  <si>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</si>
  <si>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</si>
  <si>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</si>
  <si>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</si>
  <si>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</si>
  <si>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</si>
  <si>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</si>
  <si>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</si>
  <si>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</si>
  <si>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</si>
  <si>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</si>
  <si>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</si>
  <si>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</si>
  <si>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</si>
  <si>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</si>
  <si>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</si>
  <si>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</si>
  <si>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</si>
  <si>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</si>
  <si>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</si>
  <si>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</si>
  <si>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</si>
  <si>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</si>
  <si>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</si>
  <si>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</si>
  <si>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</si>
  <si>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</si>
  <si>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</si>
  <si>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</si>
  <si>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</si>
  <si>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</si>
  <si>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</si>
  <si>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</si>
  <si>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</si>
  <si>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</si>
  <si>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</si>
  <si>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</si>
  <si>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</si>
  <si>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</si>
  <si>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</si>
  <si>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</si>
  <si>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</si>
  <si>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</si>
  <si>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</si>
  <si>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</si>
  <si>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</si>
  <si>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</si>
  <si>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</si>
  <si>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</si>
  <si>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</si>
  <si>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</si>
  <si>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</si>
  <si>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</si>
  <si>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</si>
  <si>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</si>
  <si>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</si>
  <si>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</si>
  <si>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</si>
  <si>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</si>
  <si>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</si>
  <si>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</si>
  <si>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</si>
  <si>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</si>
  <si>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</si>
  <si>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</si>
  <si>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</si>
  <si>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</si>
  <si>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</si>
  <si>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</si>
  <si>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</si>
  <si>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</si>
  <si>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</si>
  <si>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</si>
  <si>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</si>
  <si>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</si>
  <si>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</si>
  <si>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</si>
  <si>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</si>
  <si>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</si>
  <si>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</si>
  <si>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</si>
  <si>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</si>
  <si>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</si>
  <si>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</si>
  <si>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</si>
  <si>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</si>
  <si>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</si>
  <si>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</si>
  <si>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</si>
  <si>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</si>
  <si>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</si>
  <si>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</si>
  <si>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</si>
  <si>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</si>
  <si>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</si>
  <si>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</si>
  <si>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</si>
  <si>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</si>
  <si>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</si>
  <si>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</si>
  <si>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</si>
  <si>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</si>
  <si>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</si>
  <si>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</si>
  <si>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</si>
  <si>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</si>
  <si>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</si>
  <si>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</si>
  <si>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</si>
  <si>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</si>
  <si>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</si>
  <si>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</si>
  <si>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</si>
  <si>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</si>
  <si>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</si>
  <si>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</si>
  <si>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</si>
  <si>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</si>
  <si>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</si>
  <si>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</si>
  <si>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</si>
  <si>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</si>
  <si>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</si>
  <si>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</si>
  <si>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</si>
  <si>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</si>
  <si>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</si>
  <si>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</si>
  <si>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</si>
  <si>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</si>
  <si>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</si>
  <si>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</si>
  <si>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</si>
  <si>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</si>
  <si>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</si>
  <si>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</si>
  <si>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</si>
  <si>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</si>
  <si>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</si>
  <si>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</si>
  <si>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</si>
  <si>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</si>
  <si>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</si>
  <si>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</si>
  <si>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</si>
  <si>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</si>
  <si>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</si>
  <si>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</si>
  <si>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</si>
  <si>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</si>
  <si>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</si>
  <si>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</si>
  <si>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</si>
  <si>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</si>
  <si>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</si>
  <si>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</si>
  <si>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</si>
  <si>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</si>
  <si>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</si>
  <si>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</si>
  <si>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</si>
  <si>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</si>
  <si>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</si>
  <si>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</si>
  <si>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</si>
  <si>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</si>
  <si>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</si>
  <si>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</si>
  <si>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</si>
  <si>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</si>
  <si>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</si>
  <si>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</si>
  <si>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</si>
  <si>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</si>
  <si>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</si>
  <si>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</si>
  <si>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</si>
  <si>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</si>
  <si>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</si>
  <si>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</si>
  <si>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</si>
  <si>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</si>
  <si>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</si>
  <si>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</si>
  <si>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</si>
  <si>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</si>
  <si>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</si>
  <si>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</si>
  <si>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</si>
  <si>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</si>
  <si>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</si>
  <si>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</si>
  <si>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</si>
  <si>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</si>
  <si>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</si>
  <si>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</si>
  <si>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</si>
  <si>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</si>
  <si>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</si>
  <si>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</si>
  <si>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</si>
  <si>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</si>
  <si>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</si>
  <si>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</si>
  <si>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</si>
  <si>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</si>
  <si>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</si>
  <si>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</si>
  <si>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</si>
  <si>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</si>
  <si>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</si>
  <si>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</si>
  <si>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</si>
  <si>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</si>
  <si>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</si>
  <si>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</si>
  <si>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</si>
  <si>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</si>
  <si>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</si>
  <si>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</si>
  <si>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</si>
  <si>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</si>
  <si>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</si>
  <si>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</si>
  <si>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</si>
  <si>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</si>
  <si>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</si>
  <si>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</si>
  <si>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</si>
  <si>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</si>
  <si>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</si>
  <si>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</si>
  <si>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</si>
  <si>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</si>
  <si>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</si>
  <si>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</si>
  <si>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</si>
  <si>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</si>
  <si>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</si>
  <si>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</si>
  <si>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</si>
  <si>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</si>
  <si>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</si>
  <si>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</si>
  <si>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</si>
  <si>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</si>
  <si>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</si>
  <si>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</si>
  <si>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</si>
  <si>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</si>
  <si>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</si>
  <si>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</si>
  <si>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</si>
  <si>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</si>
  <si>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</si>
  <si>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</si>
  <si>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</si>
  <si>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</si>
  <si>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</si>
  <si>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</si>
  <si>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</si>
  <si>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</si>
  <si>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</si>
  <si>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</si>
  <si>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</si>
  <si>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</si>
  <si>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</si>
  <si>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</si>
  <si>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</si>
  <si>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</si>
  <si>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</si>
  <si>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</si>
  <si>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</si>
  <si>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</si>
  <si>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</si>
  <si>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</si>
  <si>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</si>
  <si>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</si>
  <si>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</si>
  <si>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</si>
  <si>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</si>
  <si>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</si>
  <si>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</si>
  <si>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</si>
  <si>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</si>
  <si>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</si>
  <si>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</si>
  <si>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</si>
  <si>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</si>
  <si>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</si>
  <si>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</si>
  <si>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</si>
  <si>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</si>
  <si>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</si>
  <si>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</si>
  <si>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</si>
  <si>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</si>
  <si>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</si>
  <si>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</si>
  <si>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</si>
  <si>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</si>
  <si>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</si>
  <si>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</si>
  <si>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</si>
  <si>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</si>
  <si>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</si>
  <si>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</si>
  <si>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</si>
  <si>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</si>
  <si>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</si>
  <si>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</si>
  <si>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</si>
  <si>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</si>
  <si>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</si>
  <si>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</si>
  <si>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</si>
  <si>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</si>
  <si>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</si>
  <si>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</si>
  <si>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</si>
  <si>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</si>
  <si>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</si>
  <si>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</si>
  <si>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</si>
  <si>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</si>
  <si>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</si>
  <si>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</si>
  <si>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</si>
  <si>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</si>
  <si>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</si>
  <si>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</si>
  <si>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</si>
  <si>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</si>
  <si>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</si>
  <si>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</si>
  <si>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</si>
  <si>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</si>
  <si>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</si>
  <si>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</si>
  <si>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</si>
  <si>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</si>
  <si>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</si>
  <si>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</si>
  <si>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</si>
  <si>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</si>
  <si>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</si>
  <si>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</si>
  <si>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</si>
  <si>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</si>
  <si>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</si>
  <si>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</si>
  <si>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</si>
  <si>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</si>
  <si>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</si>
  <si>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</si>
  <si>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</si>
  <si>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</si>
  <si>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</si>
  <si>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</si>
  <si>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</si>
  <si>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</si>
  <si>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</si>
  <si>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</si>
  <si>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</si>
  <si>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</si>
  <si>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</si>
  <si>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</si>
  <si>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</si>
  <si>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</si>
  <si>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</si>
  <si>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</si>
  <si>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</si>
  <si>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</si>
  <si>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</si>
  <si>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</si>
  <si>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</si>
  <si>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</si>
  <si>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</si>
  <si>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</si>
  <si>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</si>
  <si>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</si>
  <si>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</si>
  <si>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</si>
  <si>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</si>
  <si>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</si>
  <si>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</si>
  <si>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</si>
  <si>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</si>
  <si>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</si>
  <si>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</si>
  <si>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</si>
  <si>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</si>
  <si>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</si>
  <si>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</si>
  <si>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</si>
  <si>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</si>
  <si>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</si>
  <si>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</si>
  <si>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</si>
  <si>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</si>
  <si>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</si>
  <si>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</si>
  <si>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</si>
  <si>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</si>
  <si>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</si>
  <si>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</si>
  <si>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</si>
  <si>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</si>
  <si>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</si>
  <si>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</si>
  <si>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</si>
  <si>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</si>
  <si>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</si>
  <si>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</si>
  <si>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</si>
  <si>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</si>
  <si>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</si>
  <si>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</si>
  <si>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</si>
  <si>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</si>
  <si>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</si>
  <si>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</si>
  <si>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</si>
  <si>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</si>
  <si>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</si>
  <si>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</si>
  <si>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</si>
  <si>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</si>
  <si>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</si>
  <si>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</si>
  <si>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</si>
  <si>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</si>
  <si>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</si>
  <si>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</si>
  <si>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</si>
  <si>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</si>
  <si>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</si>
  <si>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</si>
  <si>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</si>
  <si>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</si>
  <si>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</si>
  <si>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</si>
  <si>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</si>
  <si>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</si>
  <si>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</si>
  <si>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</si>
  <si>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</si>
  <si>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</si>
  <si>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</si>
  <si>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</si>
  <si>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</si>
  <si>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</si>
  <si>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</si>
  <si>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</si>
  <si>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</si>
  <si>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</si>
  <si>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</si>
  <si>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</si>
  <si>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</si>
  <si>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</si>
  <si>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</si>
  <si>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</si>
  <si>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</si>
  <si>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</si>
  <si>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</si>
  <si>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</si>
  <si>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</si>
  <si>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</si>
  <si>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</si>
  <si>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</si>
  <si>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</si>
  <si>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</si>
  <si>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</si>
  <si>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</si>
  <si>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</si>
  <si>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</si>
  <si>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</si>
  <si>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</si>
  <si>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</si>
  <si>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</si>
  <si>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</si>
  <si>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</si>
  <si>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</si>
  <si>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</si>
  <si>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</si>
  <si>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</si>
  <si>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</si>
  <si>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</si>
  <si>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</si>
  <si>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</si>
  <si>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</si>
  <si>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</si>
  <si>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</si>
  <si>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</si>
  <si>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</si>
  <si>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</si>
  <si>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</si>
  <si>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</si>
  <si>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</si>
  <si>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</si>
  <si>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</si>
  <si>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</si>
  <si>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</si>
  <si>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</si>
  <si>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</si>
  <si>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</si>
  <si>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</si>
  <si>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</si>
  <si>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</si>
  <si>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</si>
  <si>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</si>
  <si>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</si>
  <si>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</si>
  <si>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</si>
  <si>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</si>
  <si>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</si>
  <si>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</si>
  <si>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</si>
  <si>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</si>
  <si>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</si>
  <si>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</si>
  <si>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</si>
  <si>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</si>
  <si>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</si>
  <si>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</si>
  <si>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</si>
  <si>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</si>
  <si>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</si>
  <si>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</si>
  <si>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</si>
  <si>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</si>
  <si>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</si>
  <si>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</si>
  <si>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</si>
  <si>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</si>
  <si>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</si>
  <si>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</si>
  <si>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</si>
  <si>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</si>
  <si>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</si>
  <si>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</si>
  <si>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</si>
  <si>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</si>
  <si>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</si>
  <si>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</si>
  <si>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</si>
  <si>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</si>
  <si>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</si>
  <si>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</si>
  <si>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</si>
  <si>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</si>
  <si>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</si>
  <si>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</si>
  <si>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</si>
  <si>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</si>
  <si>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</si>
  <si>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</si>
  <si>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</si>
  <si>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</si>
  <si>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</si>
  <si>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</si>
  <si>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</si>
  <si>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</si>
  <si>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</si>
  <si>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</si>
  <si>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</si>
  <si>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</si>
  <si>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</si>
  <si>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</si>
  <si>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</si>
  <si>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</si>
  <si>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</si>
  <si>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</si>
  <si>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</si>
  <si>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</si>
  <si>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</si>
  <si>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</si>
  <si>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</si>
  <si>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</si>
  <si>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</si>
  <si>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</si>
  <si>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</si>
  <si>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</si>
  <si>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</si>
  <si>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</si>
  <si>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</si>
  <si>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</si>
  <si>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</si>
  <si>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</si>
  <si>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</si>
  <si>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</si>
  <si>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</si>
  <si>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</si>
  <si>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</si>
  <si>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</si>
  <si>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</si>
  <si>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</si>
  <si>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</si>
  <si>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</si>
  <si>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</si>
  <si>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</si>
  <si>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</si>
  <si>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</si>
  <si>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</si>
  <si>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</si>
  <si>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</si>
  <si>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</si>
  <si>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</si>
  <si>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</si>
  <si>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</si>
  <si>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</si>
  <si>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</si>
  <si>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</si>
  <si>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</si>
  <si>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</si>
  <si>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</si>
  <si>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</si>
  <si>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</si>
  <si>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</si>
  <si>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</si>
  <si>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</si>
  <si>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</si>
  <si>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</si>
  <si>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</si>
  <si>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</si>
  <si>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</si>
  <si>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</si>
  <si>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</si>
  <si>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</si>
  <si>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</si>
  <si>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</si>
  <si>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</si>
  <si>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</si>
  <si>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</si>
  <si>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</si>
  <si>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</si>
  <si>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</si>
  <si>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</si>
  <si>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</si>
  <si>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</si>
  <si>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</si>
  <si>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</si>
  <si>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</si>
  <si>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</si>
  <si>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</si>
  <si>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</si>
  <si>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</si>
  <si>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</si>
  <si>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</si>
  <si>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</si>
  <si>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</si>
  <si>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</si>
  <si>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</si>
  <si>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</si>
  <si>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</si>
  <si>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</si>
  <si>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</si>
  <si>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</si>
  <si>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</si>
  <si>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</si>
  <si>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</si>
  <si>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</si>
  <si>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</si>
  <si>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</si>
  <si>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</si>
  <si>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</si>
  <si>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</si>
  <si>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</si>
  <si>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</si>
  <si>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</si>
  <si>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</si>
  <si>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</si>
  <si>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</si>
  <si>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</si>
  <si>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</si>
  <si>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</si>
  <si>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</si>
  <si>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</si>
  <si>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</si>
  <si>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</si>
  <si>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</si>
  <si>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</si>
  <si>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</si>
  <si>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</si>
  <si>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</si>
  <si>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</si>
  <si>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</si>
  <si>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</si>
  <si>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</si>
  <si>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</si>
  <si>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</si>
  <si>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</si>
  <si>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</si>
  <si>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</si>
  <si>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</si>
  <si>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</si>
  <si>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</si>
  <si>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</si>
  <si>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</si>
  <si>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</si>
  <si>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</si>
  <si>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</si>
  <si>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</si>
  <si>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</si>
  <si>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</si>
  <si>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</si>
  <si>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</si>
  <si>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</si>
  <si>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</si>
  <si>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</si>
  <si>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</si>
  <si>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</si>
  <si>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</si>
  <si>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</si>
  <si>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</si>
  <si>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</si>
  <si>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</si>
  <si>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</si>
  <si>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</si>
  <si>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</si>
  <si>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</si>
  <si>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</si>
  <si>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</si>
  <si>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</si>
  <si>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</si>
  <si>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</si>
  <si>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</si>
  <si>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</si>
  <si>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</si>
  <si>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</si>
  <si>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</si>
  <si>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</si>
  <si>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</si>
  <si>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</si>
  <si>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</si>
  <si>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</si>
  <si>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</si>
  <si>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</si>
  <si>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</si>
  <si>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</si>
  <si>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</si>
  <si>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</si>
  <si>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</si>
  <si>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</si>
  <si>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</si>
  <si>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</si>
  <si>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</si>
  <si>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</si>
  <si>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</si>
  <si>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</si>
  <si>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</si>
  <si>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</si>
  <si>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</si>
  <si>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</si>
  <si>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</si>
  <si>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</si>
  <si>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</si>
  <si>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</si>
  <si>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</si>
  <si>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</si>
  <si>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</si>
  <si>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</si>
  <si>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</si>
  <si>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</si>
  <si>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</si>
  <si>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</si>
  <si>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</si>
  <si>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</si>
  <si>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</si>
  <si>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</si>
  <si>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</si>
  <si>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</si>
  <si>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</si>
  <si>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</si>
  <si>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</si>
  <si>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</si>
  <si>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</si>
  <si>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</si>
  <si>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</si>
  <si>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</si>
  <si>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</si>
  <si>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</si>
  <si>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</si>
  <si>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</si>
  <si>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</si>
  <si>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</si>
  <si>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</si>
  <si>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</si>
  <si>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</si>
  <si>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</si>
  <si>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</si>
  <si>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</si>
  <si>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</si>
  <si>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</si>
  <si>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</si>
  <si>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</si>
  <si>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</si>
  <si>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</si>
  <si>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</si>
  <si>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</si>
  <si>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</si>
  <si>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</si>
  <si>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</si>
  <si>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</si>
  <si>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</si>
  <si>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</si>
  <si>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</si>
  <si>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</si>
  <si>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</si>
  <si>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</si>
  <si>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</si>
  <si>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</si>
  <si>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</si>
  <si>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</si>
  <si>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</si>
  <si>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</si>
  <si>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</si>
  <si>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</si>
  <si>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</si>
  <si>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</si>
  <si>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</si>
  <si>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</si>
  <si>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</si>
  <si>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</si>
  <si>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</si>
  <si>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</si>
  <si>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</si>
  <si>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</si>
  <si>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</si>
  <si>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</si>
  <si>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</si>
  <si>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</si>
  <si>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</si>
  <si>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</si>
  <si>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</si>
  <si>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</si>
  <si>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</si>
  <si>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</si>
  <si>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</si>
  <si>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</si>
  <si>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</si>
  <si>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</si>
  <si>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</si>
  <si>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</si>
  <si>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</si>
  <si>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</si>
  <si>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</si>
  <si>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</si>
  <si>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</si>
  <si>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</si>
  <si>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</si>
  <si>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</si>
  <si>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</si>
  <si>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</si>
  <si>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</si>
  <si>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</si>
  <si>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</si>
  <si>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</si>
  <si>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</si>
  <si>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</si>
  <si>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</si>
  <si>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</si>
  <si>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</si>
  <si>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</si>
  <si>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</si>
  <si>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</si>
  <si>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</si>
  <si>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</si>
  <si>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</si>
  <si>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</si>
  <si>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</si>
  <si>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</si>
  <si>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</si>
  <si>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</si>
  <si>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</si>
  <si>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</si>
  <si>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</si>
  <si>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</si>
  <si>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</si>
  <si>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</si>
  <si>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</si>
  <si>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</si>
  <si>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</si>
  <si>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</si>
  <si>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</si>
  <si>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</si>
  <si>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</si>
  <si>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</si>
  <si>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</si>
  <si>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</si>
  <si>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</si>
  <si>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</si>
  <si>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</si>
  <si>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</si>
  <si>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</si>
  <si>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</si>
  <si>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</si>
  <si>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</si>
  <si>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</si>
  <si>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</si>
  <si>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</si>
  <si>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</si>
  <si>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</si>
  <si>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</si>
  <si>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</si>
  <si>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</si>
  <si>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</si>
  <si>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</si>
  <si>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</si>
  <si>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</si>
  <si>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</si>
  <si>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</si>
  <si>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</si>
  <si>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</si>
  <si>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</si>
  <si>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</si>
  <si>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</si>
  <si>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</si>
  <si>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</si>
  <si>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</si>
  <si>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</si>
  <si>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</si>
  <si>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</si>
  <si>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</si>
  <si>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</si>
  <si>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</si>
  <si>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</si>
  <si>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</si>
  <si>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</si>
  <si>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</si>
  <si>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</si>
  <si>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</si>
  <si>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</si>
  <si>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</si>
  <si>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</si>
  <si>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</si>
  <si>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</si>
  <si>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</si>
  <si>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</si>
  <si>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</si>
  <si>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</si>
  <si>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</si>
  <si>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</si>
  <si>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</si>
  <si>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</si>
  <si>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</si>
  <si>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</si>
  <si>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</si>
  <si>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</si>
  <si>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</si>
  <si>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</si>
  <si>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</si>
  <si>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</si>
  <si>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</si>
  <si>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</si>
  <si>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</si>
  <si>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</si>
  <si>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</si>
  <si>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</si>
  <si>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</si>
  <si>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</si>
  <si>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</si>
  <si>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</si>
  <si>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</si>
  <si>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</si>
  <si>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</si>
  <si>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</si>
  <si>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</si>
  <si>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</si>
  <si>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</si>
  <si>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</si>
  <si>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</si>
  <si>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</si>
  <si>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</si>
  <si>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</si>
  <si>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</si>
  <si>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</si>
  <si>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</si>
  <si>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</si>
  <si>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</si>
  <si>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</si>
  <si>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</si>
  <si>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</si>
  <si>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</si>
  <si>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</si>
  <si>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</si>
  <si>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</si>
  <si>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</si>
  <si>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</si>
  <si>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</si>
  <si>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</si>
  <si>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</si>
  <si>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</si>
  <si>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</si>
  <si>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</si>
  <si>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</si>
  <si>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</si>
  <si>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</si>
  <si>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</si>
  <si>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</si>
  <si>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</si>
  <si>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</si>
  <si>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</si>
  <si>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</si>
  <si>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</si>
  <si>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</si>
  <si>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</si>
  <si>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</si>
  <si>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</si>
  <si>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</si>
  <si>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</si>
  <si>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</si>
  <si>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</si>
  <si>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</si>
  <si>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</si>
  <si>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</si>
  <si>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</si>
  <si>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</si>
  <si>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</si>
  <si>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</si>
  <si>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</si>
  <si>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</si>
  <si>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</si>
  <si>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</si>
  <si>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</si>
  <si>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</si>
  <si>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</si>
  <si>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</si>
  <si>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</si>
  <si>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</si>
  <si>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</si>
  <si>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</si>
  <si>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</si>
  <si>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</si>
  <si>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</si>
  <si>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</si>
  <si>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</si>
  <si>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</si>
  <si>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</si>
  <si>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</si>
  <si>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</si>
  <si>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</si>
  <si>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</si>
  <si>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</si>
  <si>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</si>
  <si>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</si>
  <si>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</si>
  <si>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</si>
  <si>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</si>
  <si>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</si>
  <si>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</si>
  <si>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</si>
  <si>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</si>
  <si>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</si>
  <si>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</si>
  <si>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</si>
  <si>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</si>
  <si>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</si>
  <si>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</si>
  <si>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</si>
  <si>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</si>
  <si>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</si>
  <si>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</si>
  <si>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</si>
  <si>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</si>
  <si>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</si>
  <si>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</si>
  <si>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</si>
  <si>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</si>
  <si>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</si>
  <si>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</si>
  <si>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</si>
  <si>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</si>
  <si>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</si>
  <si>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</si>
  <si>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</si>
  <si>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</si>
  <si>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</si>
  <si>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</si>
  <si>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</si>
  <si>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</si>
  <si>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</si>
  <si>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</si>
  <si>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</si>
  <si>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</si>
  <si>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</si>
  <si>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</si>
  <si>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</si>
  <si>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</si>
  <si>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</si>
  <si>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</si>
  <si>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</si>
  <si>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</si>
  <si>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</si>
  <si>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</si>
  <si>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</si>
  <si>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</si>
  <si>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</si>
  <si>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</si>
  <si>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</si>
  <si>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</si>
  <si>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</si>
  <si>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</si>
  <si>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</si>
  <si>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</si>
  <si>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</si>
  <si>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</si>
  <si>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</si>
  <si>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</si>
  <si>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</si>
  <si>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</si>
  <si>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</si>
  <si>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</si>
  <si>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</si>
  <si>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</si>
  <si>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</si>
  <si>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</si>
  <si>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</si>
  <si>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</si>
  <si>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</si>
  <si>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</si>
  <si>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</si>
  <si>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</si>
  <si>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</si>
  <si>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</si>
  <si>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</si>
  <si>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</si>
  <si>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</si>
  <si>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</si>
  <si>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</si>
  <si>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</si>
  <si>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</si>
  <si>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</si>
  <si>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</si>
  <si>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</si>
  <si>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</si>
  <si>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</si>
  <si>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</si>
  <si>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</si>
  <si>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</si>
  <si>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</si>
  <si>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</si>
  <si>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</si>
  <si>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</si>
  <si>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</si>
  <si>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</si>
  <si>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</si>
  <si>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</si>
  <si>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</si>
  <si>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</si>
  <si>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</si>
  <si>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</si>
  <si>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</si>
  <si>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</si>
  <si>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</si>
  <si>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</si>
  <si>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</si>
  <si>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</si>
  <si>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</si>
  <si>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</si>
  <si>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</si>
  <si>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</si>
  <si>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</si>
  <si>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</si>
  <si>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</si>
  <si>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</si>
  <si>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</si>
  <si>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</si>
  <si>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</si>
  <si>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</si>
  <si>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</si>
  <si>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</si>
  <si>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</si>
  <si>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</si>
  <si>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</si>
  <si>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</si>
  <si>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</si>
  <si>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</si>
  <si>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</si>
  <si>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</si>
  <si>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</si>
  <si>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</si>
  <si>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</si>
  <si>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</si>
  <si>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</si>
  <si>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</si>
  <si>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</si>
  <si>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</si>
  <si>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</si>
  <si>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</si>
  <si>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</si>
  <si>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</si>
  <si>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</si>
  <si>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</si>
  <si>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</si>
  <si>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</si>
  <si>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</si>
  <si>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</si>
  <si>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</si>
  <si>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</si>
  <si>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</si>
  <si>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</si>
  <si>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</si>
  <si>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</si>
  <si>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</si>
  <si>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</si>
  <si>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</si>
  <si>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</si>
  <si>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</si>
  <si>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</si>
  <si>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</si>
  <si>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</si>
  <si>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</si>
  <si>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</si>
  <si>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</si>
  <si>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</si>
  <si>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</si>
  <si>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</si>
  <si>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</si>
  <si>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</si>
  <si>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</si>
  <si>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</si>
  <si>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</si>
  <si>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</si>
  <si>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</si>
  <si>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</si>
  <si>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</si>
  <si>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</si>
  <si>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</si>
  <si>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</si>
  <si>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</si>
  <si>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</si>
  <si>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</si>
  <si>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</si>
  <si>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</si>
  <si>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</si>
  <si>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</si>
  <si>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</si>
  <si>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</si>
  <si>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</si>
  <si>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</si>
  <si>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</si>
  <si>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</si>
  <si>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</si>
  <si>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</si>
  <si>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</si>
  <si>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</si>
  <si>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</si>
  <si>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</si>
  <si>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</si>
  <si>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</si>
  <si>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</si>
  <si>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</si>
  <si>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</si>
  <si>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</si>
  <si>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</si>
  <si>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</si>
  <si>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</si>
  <si>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</si>
  <si>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</si>
  <si>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</si>
  <si>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</si>
  <si>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</si>
  <si>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</si>
  <si>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</si>
  <si>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</si>
  <si>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</si>
  <si>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</si>
  <si>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</si>
  <si>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</si>
  <si>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</si>
  <si>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</si>
  <si>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</si>
  <si>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</si>
  <si>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</si>
  <si>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</si>
  <si>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</si>
  <si>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</si>
  <si>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</si>
  <si>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</si>
  <si>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</si>
  <si>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</si>
  <si>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</si>
  <si>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</si>
  <si>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</si>
  <si>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</si>
  <si>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</si>
  <si>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</si>
  <si>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</si>
  <si>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</si>
  <si>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</si>
  <si>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</si>
  <si>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</si>
  <si>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</si>
  <si>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</si>
  <si>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</si>
  <si>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</si>
  <si>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</si>
  <si>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</si>
  <si>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</si>
  <si>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</si>
  <si>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</si>
  <si>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</si>
  <si>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</si>
  <si>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</si>
  <si>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</si>
  <si>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</si>
  <si>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</si>
  <si>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</si>
  <si>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</si>
  <si>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</si>
  <si>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</si>
  <si>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</si>
  <si>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</si>
  <si>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</si>
  <si>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</si>
  <si>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</si>
  <si>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</si>
  <si>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</si>
  <si>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</si>
  <si>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</si>
  <si>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</si>
  <si>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</si>
  <si>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</si>
  <si>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</si>
  <si>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</si>
  <si>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</si>
  <si>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</si>
  <si>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</si>
  <si>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</si>
  <si>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</si>
  <si>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</si>
  <si>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</si>
  <si>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</si>
  <si>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</si>
  <si>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</si>
  <si>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</si>
  <si>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</si>
  <si>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</si>
  <si>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</si>
  <si>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</si>
  <si>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</si>
  <si>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</si>
  <si>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</si>
  <si>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</si>
  <si>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</si>
  <si>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</si>
  <si>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</si>
  <si>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</si>
  <si>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</si>
  <si>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</si>
  <si>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</si>
  <si>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</si>
  <si>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</si>
  <si>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</si>
  <si>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</si>
  <si>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</si>
  <si>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</si>
  <si>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</si>
  <si>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</si>
  <si>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</si>
  <si>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</si>
  <si>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</si>
  <si>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</si>
  <si>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</si>
  <si>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</si>
  <si>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</si>
  <si>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</si>
  <si>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</si>
  <si>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</si>
  <si>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</si>
  <si>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</si>
  <si>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</si>
  <si>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</si>
  <si>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</si>
  <si>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</si>
  <si>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</si>
  <si>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</si>
  <si>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</si>
  <si>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</si>
  <si>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</si>
  <si>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</si>
  <si>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</si>
  <si>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</si>
  <si>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</si>
  <si>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</si>
  <si>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</si>
  <si>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</si>
  <si>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</si>
  <si>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</si>
  <si>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</si>
  <si>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</si>
  <si>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</si>
  <si>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</si>
  <si>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</si>
  <si>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</si>
  <si>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</si>
  <si>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</si>
  <si>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</si>
  <si>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</si>
  <si>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</si>
  <si>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</si>
  <si>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</si>
  <si>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</si>
  <si>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</si>
  <si>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</si>
  <si>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</si>
  <si>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</si>
  <si>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</si>
  <si>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</si>
  <si>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</si>
  <si>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</si>
  <si>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</si>
  <si>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</si>
  <si>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</si>
  <si>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</si>
  <si>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</si>
  <si>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</si>
  <si>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</si>
  <si>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</si>
  <si>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</si>
  <si>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</si>
  <si>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</si>
  <si>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</si>
  <si>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</si>
  <si>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</si>
  <si>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</si>
  <si>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</si>
  <si>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</si>
  <si>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</si>
  <si>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</si>
  <si>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</si>
  <si>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</si>
  <si>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</si>
  <si>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</si>
  <si>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</si>
  <si>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</si>
  <si>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</si>
  <si>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</si>
  <si>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</si>
  <si>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</si>
  <si>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</si>
  <si>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</si>
  <si>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</si>
  <si>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</si>
  <si>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</si>
  <si>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</si>
  <si>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</si>
  <si>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</si>
  <si>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</si>
  <si>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</si>
  <si>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</si>
  <si>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</si>
  <si>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</si>
  <si>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</si>
  <si>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</si>
  <si>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</si>
  <si>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</si>
  <si>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</si>
  <si>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</si>
  <si>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</si>
  <si>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</si>
  <si>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</si>
  <si>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</si>
  <si>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</si>
  <si>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</si>
  <si>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</si>
  <si>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</si>
  <si>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</si>
  <si>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</si>
  <si>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</si>
  <si>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</si>
  <si>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</si>
  <si>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</si>
  <si>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</si>
  <si>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</si>
  <si>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</si>
  <si>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</si>
  <si>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</si>
  <si>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</si>
  <si>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</si>
  <si>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</si>
  <si>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</si>
  <si>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</si>
  <si>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</si>
  <si>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</si>
  <si>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</si>
  <si>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</si>
  <si>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</si>
  <si>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</si>
  <si>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</si>
  <si>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</si>
  <si>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</si>
  <si>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</si>
  <si>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</si>
  <si>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</si>
  <si>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</si>
  <si>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</si>
  <si>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</si>
  <si>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</si>
  <si>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</si>
  <si>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</si>
  <si>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</si>
  <si>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</si>
  <si>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</si>
  <si>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</si>
  <si>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</si>
  <si>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</si>
  <si>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</si>
  <si>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</si>
  <si>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</si>
  <si>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</si>
  <si>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</si>
  <si>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</si>
  <si>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</si>
  <si>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</si>
  <si>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</si>
  <si>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</si>
  <si>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</si>
  <si>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</si>
  <si>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</si>
  <si>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</si>
  <si>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</si>
  <si>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</si>
  <si>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</si>
  <si>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</si>
  <si>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</si>
  <si>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</si>
  <si>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</si>
  <si>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</si>
  <si>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</si>
  <si>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</si>
  <si>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</si>
  <si>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</si>
  <si>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</si>
  <si>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</si>
  <si>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</si>
  <si>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</si>
  <si>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</si>
  <si>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</si>
  <si>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</si>
  <si>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</si>
  <si>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</si>
  <si>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</si>
  <si>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</si>
  <si>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</si>
  <si>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</si>
  <si>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</si>
  <si>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</si>
  <si>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</si>
  <si>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</si>
  <si>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</si>
  <si>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</si>
  <si>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</si>
  <si>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</si>
  <si>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</si>
  <si>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</si>
  <si>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</si>
  <si>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</si>
  <si>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</si>
  <si>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</si>
  <si>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</si>
  <si>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</si>
  <si>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</si>
  <si>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</si>
  <si>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</si>
  <si>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</si>
  <si>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</si>
  <si>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</si>
  <si>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</si>
  <si>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</si>
  <si>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</si>
  <si>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</si>
  <si>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</si>
  <si>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</si>
  <si>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</si>
  <si>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</si>
  <si>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</si>
  <si>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</si>
  <si>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</si>
  <si>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</si>
  <si>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</si>
  <si>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</si>
  <si>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</si>
  <si>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</si>
  <si>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</si>
  <si>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</si>
  <si>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</si>
  <si>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</si>
  <si>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</si>
  <si>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</si>
  <si>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</si>
  <si>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</si>
  <si>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</si>
  <si>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</si>
  <si>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</si>
  <si>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</si>
  <si>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</si>
  <si>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</si>
  <si>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</si>
  <si>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</si>
  <si>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</si>
  <si>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</si>
  <si>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</si>
  <si>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</si>
  <si>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</si>
  <si>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</si>
  <si>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</si>
  <si>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</si>
  <si>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</si>
  <si>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</si>
  <si>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</si>
  <si>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</si>
  <si>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</si>
  <si>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</si>
  <si>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</si>
  <si>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</si>
  <si>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</si>
  <si>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</si>
  <si>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</si>
  <si>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</si>
  <si>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</si>
  <si>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</si>
  <si>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</si>
  <si>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</si>
  <si>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</si>
  <si>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</si>
  <si>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</si>
  <si>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</si>
  <si>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</si>
  <si>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</si>
  <si>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</si>
  <si>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</si>
  <si>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</si>
  <si>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</si>
  <si>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</si>
  <si>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</si>
  <si>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</si>
  <si>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</si>
  <si>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</si>
  <si>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</si>
  <si>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</si>
  <si>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</si>
  <si>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</si>
  <si>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</si>
  <si>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</si>
  <si>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</si>
  <si>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</si>
  <si>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</si>
  <si>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</si>
  <si>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</si>
  <si>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</si>
  <si>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</si>
  <si>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</si>
  <si>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</si>
  <si>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</si>
  <si>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</si>
  <si>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</si>
  <si>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</si>
  <si>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</si>
  <si>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</si>
  <si>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</si>
  <si>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</si>
  <si>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</si>
  <si>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</si>
  <si>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</si>
  <si>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</si>
  <si>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</si>
  <si>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</si>
  <si>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</si>
  <si>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</si>
  <si>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</si>
  <si>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</si>
  <si>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</si>
  <si>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</si>
  <si>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</si>
  <si>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</si>
  <si>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</si>
  <si>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</si>
  <si>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</si>
  <si>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</si>
  <si>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</si>
  <si>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</si>
  <si>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</si>
  <si>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</si>
  <si>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</si>
  <si>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</si>
  <si>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</si>
  <si>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</si>
  <si>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</si>
  <si>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</si>
  <si>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</si>
  <si>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</si>
  <si>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</si>
  <si>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</si>
  <si>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</si>
  <si>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</si>
  <si>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</si>
  <si>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</si>
  <si>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</si>
  <si>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</si>
  <si>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</si>
  <si>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</si>
  <si>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</si>
  <si>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</si>
  <si>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</si>
  <si>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</si>
  <si>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</si>
  <si>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</si>
  <si>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</si>
  <si>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</si>
  <si>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</si>
  <si>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</si>
  <si>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</si>
  <si>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</si>
  <si>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</si>
  <si>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</si>
  <si>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</si>
  <si>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</si>
  <si>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</si>
  <si>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</si>
  <si>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</si>
  <si>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</si>
  <si>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</si>
  <si>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</si>
  <si>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</si>
  <si>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</si>
  <si>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</si>
  <si>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</si>
  <si>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</si>
  <si>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</si>
  <si>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</si>
  <si>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</si>
  <si>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</si>
  <si>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</si>
  <si>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</si>
  <si>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</si>
  <si>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</si>
  <si>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</si>
  <si>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</si>
  <si>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</si>
  <si>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</si>
  <si>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</si>
  <si>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</si>
  <si>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</si>
  <si>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</si>
  <si>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</si>
  <si>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</si>
  <si>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</si>
  <si>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</si>
  <si>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</si>
  <si>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</si>
  <si>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</si>
  <si>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</si>
  <si>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</si>
  <si>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</si>
  <si>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</si>
  <si>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</si>
  <si>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</si>
  <si>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</si>
  <si>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</si>
  <si>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</si>
  <si>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</si>
  <si>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</si>
  <si>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</si>
  <si>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</si>
  <si>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</si>
  <si>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</si>
  <si>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</si>
  <si>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</si>
  <si>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</si>
  <si>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</si>
  <si>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</si>
  <si>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</si>
  <si>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</si>
  <si>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</si>
  <si>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</si>
  <si>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</si>
  <si>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</si>
  <si>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</si>
  <si>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</si>
  <si>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</si>
  <si>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</si>
  <si>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</si>
  <si>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</si>
  <si>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</si>
  <si>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</si>
  <si>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</si>
  <si>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</si>
  <si>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</si>
  <si>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</si>
  <si>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</si>
  <si>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</si>
  <si>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</si>
  <si>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</si>
  <si>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</si>
  <si>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</si>
  <si>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</si>
  <si>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</si>
  <si>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</si>
  <si>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</si>
  <si>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</si>
  <si>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</si>
  <si>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</si>
  <si>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</si>
  <si>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</si>
  <si>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</si>
  <si>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</si>
  <si>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</si>
  <si>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</si>
  <si>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</si>
  <si>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</si>
  <si>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</si>
  <si>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</si>
  <si>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</si>
  <si>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</si>
  <si>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</si>
  <si>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</si>
  <si>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</si>
  <si>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</si>
  <si>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</si>
  <si>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</si>
  <si>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</si>
  <si>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</si>
  <si>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</si>
  <si>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</si>
  <si>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</si>
  <si>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</si>
  <si>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</si>
  <si>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</si>
  <si>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</si>
  <si>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</si>
  <si>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</si>
  <si>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</si>
  <si>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</si>
  <si>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</si>
  <si>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</si>
  <si>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</si>
  <si>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</si>
  <si>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</si>
  <si>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</si>
  <si>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</si>
  <si>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</si>
  <si>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</si>
  <si>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</si>
  <si>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</si>
  <si>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</si>
  <si>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</si>
  <si>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</si>
  <si>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</si>
  <si>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</si>
  <si>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</si>
  <si>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</si>
  <si>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</si>
  <si>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</si>
  <si>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</si>
  <si>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</si>
  <si>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</si>
  <si>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</si>
  <si>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</si>
  <si>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</si>
  <si>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</si>
  <si>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</si>
  <si>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</si>
  <si>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</si>
  <si>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</si>
  <si>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</si>
  <si>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</si>
  <si>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</si>
  <si>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</si>
  <si>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</si>
  <si>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</si>
  <si>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</si>
  <si>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</si>
  <si>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</si>
  <si>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</si>
  <si>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</si>
  <si>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</si>
  <si>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</si>
  <si>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</si>
  <si>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</si>
  <si>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</si>
  <si>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</si>
  <si>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</si>
  <si>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</si>
  <si>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</si>
  <si>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</si>
  <si>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</si>
  <si>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</si>
  <si>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</si>
  <si>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</si>
  <si>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</si>
  <si>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</si>
  <si>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</si>
  <si>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</si>
  <si>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</si>
  <si>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</si>
  <si>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</si>
  <si>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</si>
  <si>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</si>
  <si>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</si>
  <si>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</si>
  <si>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</si>
  <si>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</si>
  <si>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</si>
  <si>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</si>
  <si>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</si>
  <si>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</si>
  <si>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</si>
  <si>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</si>
  <si>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</si>
  <si>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</si>
  <si>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</si>
  <si>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</si>
  <si>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</si>
  <si>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</si>
  <si>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</si>
  <si>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</si>
  <si>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</si>
  <si>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</si>
  <si>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</si>
  <si>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</si>
  <si>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</si>
  <si>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</si>
  <si>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</si>
  <si>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</si>
  <si>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</si>
  <si>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</si>
  <si>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</si>
  <si>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</si>
  <si>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</si>
  <si>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</si>
  <si>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</si>
  <si>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</si>
  <si>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</si>
  <si>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</si>
  <si>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</si>
  <si>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</si>
  <si>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</si>
  <si>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</si>
  <si>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</si>
  <si>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</si>
  <si>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</si>
  <si>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</si>
  <si>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</si>
  <si>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</si>
  <si>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</si>
  <si>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</si>
  <si>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</si>
  <si>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</si>
  <si>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</si>
  <si>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</si>
  <si>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</si>
  <si>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</si>
  <si>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</si>
  <si>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</si>
  <si>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</si>
  <si>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</si>
  <si>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</si>
  <si>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</si>
  <si>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</si>
  <si>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</si>
  <si>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</si>
  <si>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</si>
  <si>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</si>
  <si>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</si>
  <si>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</si>
  <si>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</si>
  <si>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</si>
  <si>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</si>
  <si>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</si>
  <si>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</si>
  <si>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</si>
  <si>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</si>
  <si>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</si>
  <si>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</si>
  <si>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</si>
  <si>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</si>
  <si>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</si>
  <si>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</si>
  <si>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</si>
  <si>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</si>
  <si>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</si>
  <si>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</si>
  <si>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</si>
  <si>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</si>
  <si>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</si>
  <si>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</si>
  <si>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</si>
  <si>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</si>
  <si>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</si>
  <si>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</si>
  <si>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</si>
  <si>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</si>
  <si>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</si>
  <si>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</si>
  <si>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</si>
  <si>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</si>
  <si>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</si>
  <si>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</si>
  <si>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</si>
  <si>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</si>
  <si>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</si>
  <si>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</si>
  <si>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</si>
  <si>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</si>
  <si>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</si>
  <si>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</si>
  <si>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</si>
  <si>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</si>
  <si>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</si>
  <si>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</si>
  <si>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</si>
  <si>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</si>
  <si>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</si>
  <si>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</si>
  <si>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</si>
  <si>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</si>
  <si>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</si>
  <si>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</si>
  <si>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</si>
  <si>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</si>
  <si>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</si>
  <si>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</si>
  <si>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</si>
  <si>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</si>
  <si>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</si>
  <si>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</si>
  <si>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</si>
  <si>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</si>
  <si>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</si>
  <si>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</si>
  <si>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</si>
  <si>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</si>
  <si>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</si>
  <si>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</si>
  <si>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</si>
  <si>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</si>
  <si>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</si>
  <si>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</si>
  <si>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</si>
  <si>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</si>
  <si>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</si>
  <si>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</si>
  <si>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</si>
  <si>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</si>
  <si>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</si>
  <si>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</si>
  <si>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</si>
  <si>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</si>
  <si>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</si>
  <si>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</si>
  <si>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</si>
  <si>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</si>
  <si>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</si>
  <si>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</si>
  <si>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</si>
  <si>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</si>
  <si>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</si>
  <si>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</si>
  <si>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</si>
  <si>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</si>
  <si>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</si>
  <si>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</si>
  <si>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</si>
  <si>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</si>
  <si>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</si>
  <si>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</si>
  <si>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</si>
  <si>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</si>
  <si>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</si>
  <si>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</si>
  <si>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</si>
  <si>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</si>
  <si>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</si>
  <si>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</si>
  <si>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</si>
  <si>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</si>
  <si>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</si>
  <si>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</si>
  <si>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</si>
  <si>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</si>
  <si>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</si>
  <si>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</si>
  <si>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</si>
  <si>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</si>
  <si>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</si>
  <si>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</si>
  <si>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</si>
  <si>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</si>
  <si>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</si>
  <si>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</si>
  <si>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</si>
  <si>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</si>
  <si>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</si>
  <si>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</si>
  <si>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</si>
  <si>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</si>
  <si>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</si>
  <si>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</si>
  <si>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</si>
  <si>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</si>
  <si>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</si>
  <si>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</si>
  <si>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</si>
  <si>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</si>
  <si>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</si>
  <si>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</si>
  <si>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</si>
  <si>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</si>
  <si>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</si>
  <si>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</si>
  <si>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</si>
  <si>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</si>
  <si>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</si>
  <si>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</si>
  <si>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</si>
  <si>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</si>
  <si>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</si>
  <si>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</si>
  <si>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</si>
  <si>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</si>
  <si>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</si>
  <si>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</si>
  <si>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</si>
  <si>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</si>
  <si>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</si>
  <si>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</si>
  <si>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</si>
  <si>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</si>
  <si>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</si>
  <si>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</si>
  <si>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</si>
  <si>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</si>
  <si>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</si>
  <si>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</si>
  <si>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</si>
  <si>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</si>
  <si>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</si>
  <si>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</si>
  <si>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</si>
  <si>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</si>
  <si>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</si>
  <si>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</si>
  <si>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</si>
  <si>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</si>
  <si>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</si>
  <si>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</si>
  <si>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</si>
  <si>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</si>
  <si>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</si>
  <si>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</si>
  <si>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</si>
  <si>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</si>
  <si>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</si>
  <si>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</si>
  <si>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</si>
  <si>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</si>
  <si>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</si>
  <si>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</si>
  <si>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</si>
  <si>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</si>
  <si>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</si>
  <si>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</si>
  <si>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</si>
  <si>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</si>
  <si>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</si>
  <si>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</si>
  <si>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</si>
  <si>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</si>
  <si>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</si>
  <si>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</si>
  <si>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</si>
  <si>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</si>
  <si>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</si>
  <si>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</si>
  <si>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</si>
  <si>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</si>
  <si>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</si>
  <si>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</si>
  <si>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</si>
  <si>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</si>
  <si>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</si>
  <si>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</si>
  <si>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</si>
  <si>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</si>
  <si>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</si>
  <si>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</si>
  <si>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</si>
  <si>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</si>
  <si>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</si>
  <si>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</si>
  <si>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</si>
  <si>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</si>
  <si>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</si>
  <si>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</si>
  <si>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</si>
  <si>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</si>
  <si>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</si>
  <si>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</si>
  <si>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</si>
  <si>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</si>
  <si>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</si>
  <si>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</si>
  <si>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</si>
  <si>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</si>
  <si>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</si>
  <si>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</si>
  <si>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</si>
  <si>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</si>
  <si>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</si>
  <si>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</si>
  <si>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</si>
  <si>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</si>
  <si>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</si>
  <si>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</si>
  <si>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</si>
  <si>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</si>
  <si>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</si>
  <si>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</si>
  <si>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</si>
  <si>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</si>
  <si>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</si>
  <si>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</si>
  <si>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</si>
  <si>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</si>
  <si>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</si>
  <si>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</si>
  <si>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</si>
  <si>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</si>
  <si>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</si>
  <si>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</si>
  <si>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</si>
  <si>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</si>
  <si>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</si>
  <si>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</si>
  <si>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</si>
  <si>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</si>
  <si>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</si>
  <si>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</si>
  <si>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</si>
  <si>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</si>
  <si>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</si>
  <si>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</si>
  <si>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</si>
  <si>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</si>
  <si>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</si>
  <si>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</si>
  <si>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</si>
  <si>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</si>
  <si>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</si>
  <si>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</si>
  <si>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</si>
  <si>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</si>
  <si>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</si>
  <si>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</si>
  <si>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</si>
  <si>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</si>
  <si>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</si>
  <si>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</si>
  <si>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</si>
  <si>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</si>
  <si>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</si>
  <si>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</si>
  <si>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</si>
  <si>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</si>
  <si>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</si>
  <si>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</si>
  <si>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</si>
  <si>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</si>
  <si>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</si>
  <si>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</si>
  <si>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</si>
  <si>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</si>
  <si>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</si>
  <si>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</si>
  <si>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</si>
  <si>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</si>
  <si>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</si>
  <si>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</si>
  <si>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</si>
  <si>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</si>
  <si>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</si>
  <si>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</si>
  <si>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</si>
  <si>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</si>
  <si>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</si>
  <si>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</si>
  <si>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</si>
  <si>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</si>
  <si>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</si>
  <si>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</si>
  <si>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</si>
  <si>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</si>
  <si>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</si>
  <si>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</si>
  <si>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</si>
  <si>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</si>
  <si>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</si>
  <si>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</si>
  <si>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</si>
  <si>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</si>
  <si>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</si>
  <si>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</si>
  <si>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</si>
  <si>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</si>
  <si>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</si>
  <si>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</si>
  <si>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</si>
  <si>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</si>
  <si>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</si>
  <si>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</si>
  <si>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</si>
  <si>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</si>
  <si>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</si>
  <si>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</si>
  <si>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</si>
  <si>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</si>
  <si>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</si>
  <si>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</si>
  <si>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</si>
  <si>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</si>
  <si>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</si>
  <si>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</si>
  <si>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</si>
  <si>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</si>
  <si>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</si>
  <si>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</si>
  <si>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</si>
  <si>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</si>
  <si>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</si>
  <si>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</si>
  <si>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</si>
  <si>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</si>
  <si>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</si>
  <si>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</si>
  <si>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</si>
  <si>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</si>
  <si>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</si>
  <si>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</si>
  <si>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</si>
  <si>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</si>
  <si>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</si>
  <si>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</si>
  <si>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</si>
  <si>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</si>
  <si>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</si>
  <si>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</si>
  <si>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</si>
  <si>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</si>
  <si>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</si>
  <si>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</si>
  <si>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</si>
  <si>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</si>
  <si>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</si>
  <si>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</si>
  <si>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</si>
  <si>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</si>
  <si>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</si>
  <si>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</si>
  <si>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</si>
  <si>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</si>
  <si>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</si>
  <si>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</si>
  <si>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</si>
  <si>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</si>
  <si>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</si>
  <si>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</si>
  <si>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</si>
  <si>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</si>
  <si>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</si>
  <si>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</si>
  <si>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</si>
  <si>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</si>
  <si>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</si>
  <si>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</si>
  <si>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</si>
  <si>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</si>
  <si>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</si>
  <si>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</si>
  <si>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</si>
  <si>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</si>
  <si>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</si>
  <si>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</si>
  <si>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</si>
  <si>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</si>
  <si>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</si>
  <si>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</si>
  <si>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</si>
  <si>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</si>
  <si>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</si>
  <si>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</si>
  <si>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</si>
  <si>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</si>
  <si>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</si>
  <si>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</si>
  <si>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</si>
  <si>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</si>
  <si>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</si>
  <si>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</si>
  <si>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</si>
  <si>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</si>
  <si>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</si>
  <si>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</si>
  <si>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</si>
  <si>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</si>
  <si>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</si>
  <si>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</si>
  <si>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</si>
  <si>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</si>
  <si>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</si>
  <si>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</si>
  <si>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</si>
  <si>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</si>
  <si>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</si>
  <si>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</si>
  <si>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</si>
  <si>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</si>
  <si>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</si>
  <si>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</si>
  <si>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</si>
  <si>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</si>
  <si>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</si>
  <si>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</si>
  <si>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</si>
  <si>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</si>
  <si>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</si>
  <si>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</si>
  <si>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</si>
  <si>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</si>
  <si>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</si>
  <si>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</si>
  <si>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</si>
  <si>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</si>
  <si>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</si>
  <si>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</si>
  <si>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</si>
  <si>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</si>
  <si>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</si>
  <si>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</si>
  <si>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</si>
  <si>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</si>
  <si>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</si>
  <si>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</si>
  <si>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</si>
  <si>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</si>
  <si>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</si>
  <si>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</si>
  <si>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</si>
  <si>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</si>
  <si>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</si>
  <si>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</si>
  <si>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</si>
  <si>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</si>
  <si>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</si>
  <si>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</si>
  <si>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</si>
  <si>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</si>
  <si>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</si>
  <si>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</si>
  <si>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</si>
  <si>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</si>
  <si>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</si>
  <si>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</si>
  <si>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</si>
  <si>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</si>
  <si>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</si>
  <si>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</si>
  <si>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</si>
  <si>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</si>
  <si>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</si>
  <si>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</si>
  <si>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</si>
  <si>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</si>
  <si>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</si>
  <si>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</si>
  <si>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</si>
  <si>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</si>
  <si>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</si>
  <si>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</si>
  <si>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</si>
  <si>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</si>
  <si>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</si>
  <si>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</si>
  <si>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</si>
  <si>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</si>
  <si>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</si>
  <si>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</si>
  <si>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</si>
  <si>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</si>
  <si>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</si>
  <si>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</si>
  <si>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</si>
  <si>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</si>
  <si>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</si>
  <si>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</si>
  <si>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</si>
  <si>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</si>
  <si>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</si>
  <si>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</si>
  <si>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</si>
  <si>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</si>
  <si>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</si>
  <si>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</si>
  <si>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</si>
  <si>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</si>
  <si>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</si>
  <si>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</si>
  <si>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</si>
  <si>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</si>
  <si>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</si>
  <si>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</si>
  <si>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</si>
  <si>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</si>
  <si>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</si>
  <si>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</si>
  <si>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</si>
  <si>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</si>
  <si>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</si>
  <si>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</si>
  <si>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</si>
  <si>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</si>
  <si>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</si>
  <si>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</si>
  <si>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</si>
  <si>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</si>
  <si>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</si>
  <si>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</si>
  <si>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</si>
  <si>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</si>
  <si>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</si>
  <si>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</si>
  <si>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</si>
  <si>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</si>
  <si>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</si>
  <si>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</si>
  <si>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</si>
  <si>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</si>
  <si>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</si>
  <si>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</si>
  <si>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</si>
  <si>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</si>
  <si>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</si>
  <si>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</si>
  <si>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</si>
  <si>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</si>
  <si>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</si>
  <si>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</si>
  <si>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</si>
  <si>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</si>
  <si>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</si>
  <si>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</si>
  <si>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</si>
  <si>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</si>
  <si>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</si>
  <si>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</si>
  <si>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</si>
  <si>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</si>
  <si>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</si>
  <si>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</si>
  <si>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</si>
  <si>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</si>
  <si>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</si>
  <si>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</si>
  <si>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</si>
  <si>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</si>
  <si>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</si>
  <si>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</si>
  <si>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</si>
  <si>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</si>
  <si>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</si>
  <si>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</si>
  <si>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</si>
  <si>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</si>
  <si>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</si>
  <si>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</si>
  <si>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</si>
  <si>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</si>
  <si>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</si>
  <si>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</si>
  <si>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</si>
  <si>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</si>
  <si>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</si>
  <si>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</si>
  <si>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</si>
  <si>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</si>
  <si>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</si>
  <si>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</si>
  <si>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</si>
  <si>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</si>
  <si>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</si>
  <si>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</si>
  <si>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</si>
  <si>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</si>
  <si>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</si>
  <si>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</si>
  <si>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</si>
  <si>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</si>
  <si>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</si>
  <si>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</si>
  <si>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</si>
  <si>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</si>
  <si>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</si>
  <si>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</si>
  <si>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</si>
  <si>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</si>
  <si>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</si>
  <si>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</si>
  <si>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</si>
  <si>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</si>
  <si>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</si>
  <si>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</si>
  <si>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</si>
  <si>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</si>
  <si>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</si>
  <si>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</si>
  <si>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</si>
  <si>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</si>
  <si>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</si>
  <si>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</si>
  <si>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</si>
  <si>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</si>
  <si>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</si>
  <si>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</si>
  <si>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</si>
  <si>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</si>
  <si>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</si>
  <si>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</si>
  <si>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</si>
  <si>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</si>
  <si>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</si>
  <si>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</si>
  <si>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</si>
  <si>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</si>
  <si>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</si>
  <si>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</si>
  <si>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</si>
  <si>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</si>
  <si>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</si>
  <si>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</si>
  <si>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</si>
  <si>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</si>
  <si>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</si>
  <si>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</si>
  <si>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</si>
  <si>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</si>
  <si>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</si>
  <si>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</si>
  <si>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</si>
  <si>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</si>
  <si>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</si>
  <si>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</si>
  <si>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</si>
  <si>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</si>
  <si>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</si>
  <si>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</si>
  <si>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</si>
  <si>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</si>
  <si>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</si>
  <si>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</si>
  <si>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</si>
  <si>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</si>
  <si>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</si>
  <si>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</si>
  <si>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</si>
  <si>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</si>
  <si>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</si>
  <si>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</si>
  <si>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</si>
  <si>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</si>
  <si>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</si>
  <si>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</si>
  <si>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</si>
  <si>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</si>
  <si>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</si>
  <si>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</si>
  <si>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</si>
  <si>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</si>
  <si>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</si>
  <si>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</si>
  <si>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</si>
  <si>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</si>
  <si>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</si>
  <si>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</si>
  <si>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</si>
  <si>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</si>
  <si>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</si>
  <si>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</si>
  <si>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</si>
  <si>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</si>
  <si>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</si>
  <si>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</si>
  <si>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</si>
  <si>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</si>
  <si>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</si>
  <si>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</si>
  <si>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</si>
  <si>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</si>
  <si>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</si>
  <si>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</si>
  <si>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</si>
  <si>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</si>
  <si>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</si>
  <si>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</si>
  <si>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</si>
  <si>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</si>
  <si>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</si>
  <si>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</si>
  <si>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</si>
  <si>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</si>
  <si>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</si>
  <si>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</si>
  <si>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</si>
  <si>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</si>
  <si>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</si>
  <si>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</si>
  <si>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</si>
  <si>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</si>
  <si>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</si>
  <si>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</si>
  <si>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</si>
  <si>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</si>
  <si>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</si>
  <si>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</si>
  <si>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</si>
  <si>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</si>
  <si>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</si>
  <si>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</si>
  <si>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</si>
  <si>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</si>
  <si>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</si>
  <si>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</si>
  <si>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</si>
  <si>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</si>
  <si>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</si>
  <si>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</si>
  <si>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</si>
  <si>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</si>
  <si>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</si>
  <si>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</si>
  <si>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</si>
  <si>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</si>
  <si>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</si>
  <si>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</si>
  <si>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</si>
  <si>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</si>
  <si>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</si>
  <si>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</si>
  <si>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</si>
  <si>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</si>
  <si>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</si>
  <si>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</si>
  <si>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</si>
  <si>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</si>
  <si>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</si>
  <si>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</si>
  <si>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</si>
  <si>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</si>
  <si>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</si>
  <si>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</si>
  <si>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</si>
  <si>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</si>
  <si>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</si>
  <si>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</si>
  <si>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</si>
  <si>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</si>
  <si>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</si>
  <si>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</si>
  <si>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</si>
  <si>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</si>
  <si>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</si>
  <si>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</si>
  <si>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</si>
  <si>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</si>
  <si>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</si>
  <si>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</si>
  <si>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</si>
  <si>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</si>
  <si>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</si>
  <si>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</si>
  <si>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</si>
  <si>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</si>
  <si>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</si>
  <si>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</si>
  <si>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</si>
  <si>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</si>
  <si>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</si>
  <si>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</si>
  <si>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</si>
  <si>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</si>
  <si>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</si>
  <si>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</si>
  <si>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</si>
  <si>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</si>
  <si>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</si>
  <si>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</si>
  <si>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</si>
  <si>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</si>
  <si>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</si>
  <si>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</si>
  <si>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</si>
  <si>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</si>
  <si>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</si>
  <si>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</si>
  <si>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</si>
  <si>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</si>
  <si>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</si>
  <si>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</si>
  <si>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</si>
  <si>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</si>
  <si>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</si>
  <si>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</si>
  <si>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</si>
  <si>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</si>
  <si>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</si>
  <si>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</si>
  <si>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</si>
  <si>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</si>
  <si>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</si>
  <si>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</si>
  <si>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</si>
  <si>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</si>
  <si>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</si>
  <si>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</si>
  <si>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</si>
  <si>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</si>
  <si>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</si>
  <si>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</si>
  <si>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</si>
  <si>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</si>
  <si>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</si>
  <si>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</si>
  <si>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</si>
  <si>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</si>
  <si>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</si>
  <si>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</si>
  <si>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</si>
  <si>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</si>
  <si>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</si>
  <si>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</si>
  <si>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</si>
  <si>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</si>
  <si>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</si>
  <si>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</si>
  <si>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</si>
  <si>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</si>
  <si>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</si>
  <si>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</si>
  <si>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</si>
  <si>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</si>
  <si>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</si>
  <si>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</si>
  <si>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</si>
  <si>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</si>
  <si>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</si>
  <si>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</si>
  <si>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</si>
  <si>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</si>
  <si>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</si>
  <si>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</si>
  <si>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</si>
  <si>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</si>
  <si>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</si>
  <si>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</si>
  <si>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</si>
  <si>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</si>
  <si>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</si>
  <si>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</si>
  <si>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</si>
  <si>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</si>
  <si>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</si>
  <si>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</si>
  <si>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</si>
  <si>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</si>
  <si>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</si>
  <si>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</si>
  <si>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</si>
  <si>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</si>
  <si>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</si>
  <si>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</si>
  <si>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</si>
  <si>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</si>
  <si>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</si>
  <si>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</si>
  <si>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</si>
  <si>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</si>
  <si>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</si>
  <si>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</si>
  <si>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</si>
  <si>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</si>
  <si>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</si>
  <si>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</si>
  <si>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</si>
  <si>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</si>
  <si>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</si>
  <si>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</si>
  <si>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</si>
  <si>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</si>
  <si>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</si>
  <si>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</si>
  <si>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</si>
  <si>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</si>
  <si>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</si>
  <si>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</si>
  <si>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</si>
  <si>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</si>
  <si>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</si>
  <si>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</si>
  <si>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</si>
  <si>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</si>
  <si>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</si>
  <si>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</si>
  <si>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</si>
  <si>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</si>
  <si>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</si>
  <si>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</si>
  <si>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</si>
  <si>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</si>
  <si>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</si>
  <si>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</si>
  <si>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</si>
  <si>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</si>
  <si>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</si>
  <si>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</si>
  <si>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</si>
  <si>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</si>
  <si>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</si>
  <si>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</si>
  <si>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</si>
  <si>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</si>
  <si>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</si>
  <si>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</si>
  <si>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</si>
  <si>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</si>
  <si>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</si>
  <si>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</si>
  <si>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</si>
  <si>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</si>
  <si>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</si>
  <si>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</si>
  <si>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</si>
  <si>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</si>
  <si>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</si>
  <si>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</si>
  <si>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</si>
  <si>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</si>
  <si>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</si>
  <si>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</si>
  <si>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</si>
  <si>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</si>
  <si>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</si>
  <si>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</si>
  <si>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</si>
  <si>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</si>
  <si>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</si>
  <si>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</si>
  <si>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</si>
  <si>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</si>
  <si>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</si>
  <si>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</si>
  <si>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</si>
  <si>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</si>
  <si>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</si>
  <si>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</si>
  <si>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</si>
  <si>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</si>
  <si>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</si>
  <si>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</si>
  <si>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</si>
  <si>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</si>
  <si>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</si>
  <si>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</si>
  <si>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</si>
  <si>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</si>
  <si>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</si>
  <si>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</si>
  <si>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</si>
  <si>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</si>
  <si>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</si>
  <si>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</si>
  <si>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</si>
  <si>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</si>
  <si>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</si>
  <si>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</si>
  <si>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</si>
  <si>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</si>
  <si>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</si>
  <si>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</si>
  <si>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</si>
  <si>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</si>
  <si>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</si>
  <si>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</si>
  <si>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</si>
  <si>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</si>
  <si>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</si>
  <si>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</si>
  <si>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</si>
  <si>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</si>
  <si>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</si>
  <si>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</si>
  <si>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</si>
  <si>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</si>
  <si>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</si>
  <si>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</si>
  <si>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</si>
  <si>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</si>
  <si>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</si>
  <si>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</si>
  <si>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</si>
  <si>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</si>
  <si>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</si>
  <si>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</si>
  <si>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</si>
  <si>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</si>
  <si>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</si>
  <si>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</si>
  <si>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</si>
  <si>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</si>
  <si>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</si>
  <si>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</si>
  <si>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</si>
  <si>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</si>
  <si>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</si>
  <si>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</si>
  <si>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</si>
  <si>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</si>
  <si>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</si>
  <si>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</si>
  <si>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</si>
  <si>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</si>
  <si>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</si>
  <si>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</si>
  <si>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</si>
  <si>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</si>
  <si>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</si>
  <si>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</si>
  <si>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</si>
  <si>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</si>
  <si>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</si>
  <si>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</si>
  <si>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</si>
  <si>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</si>
  <si>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</si>
  <si>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</si>
  <si>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</si>
  <si>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</si>
  <si>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</si>
  <si>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</si>
  <si>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</si>
  <si>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</si>
  <si>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</si>
  <si>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</si>
  <si>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</si>
  <si>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</si>
  <si>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</si>
  <si>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</si>
  <si>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</si>
  <si>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</si>
  <si>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</si>
  <si>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</si>
  <si>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</si>
  <si>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</si>
  <si>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</si>
  <si>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</si>
  <si>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</si>
  <si>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</si>
  <si>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</si>
  <si>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</si>
  <si>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</si>
  <si>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</si>
  <si>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</si>
  <si>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</si>
  <si>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</si>
  <si>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</si>
  <si>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</si>
  <si>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</si>
  <si>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</si>
  <si>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</si>
  <si>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</si>
  <si>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</si>
  <si>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</si>
  <si>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</si>
  <si>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</si>
  <si>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</si>
  <si>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</si>
  <si>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</si>
  <si>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</si>
  <si>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</si>
  <si>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</si>
  <si>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</si>
  <si>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</si>
  <si>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</si>
  <si>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</si>
  <si>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</si>
  <si>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</si>
  <si>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</si>
  <si>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</si>
  <si>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</si>
  <si>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</si>
  <si>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</si>
  <si>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</si>
  <si>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</si>
  <si>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</si>
  <si>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</si>
  <si>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</si>
  <si>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</si>
  <si>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</si>
  <si>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</si>
  <si>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</si>
  <si>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</si>
  <si>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</si>
  <si>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</si>
  <si>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</si>
  <si>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</si>
  <si>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</si>
  <si>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</si>
  <si>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</si>
  <si>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</si>
  <si>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</si>
  <si>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</si>
  <si>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</si>
  <si>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</si>
  <si>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</si>
  <si>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</si>
  <si>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</si>
  <si>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</si>
  <si>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</si>
  <si>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</si>
  <si>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</si>
  <si>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</si>
  <si>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</si>
  <si>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</si>
  <si>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</si>
  <si>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</si>
  <si>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</si>
  <si>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</si>
  <si>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</si>
  <si>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</si>
  <si>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</si>
  <si>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</si>
  <si>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</si>
  <si>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</si>
  <si>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</si>
  <si>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</si>
  <si>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</si>
  <si>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</si>
  <si>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</si>
  <si>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</si>
  <si>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</si>
  <si>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</si>
  <si>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</si>
  <si>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</si>
  <si>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</si>
  <si>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</si>
  <si>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</si>
  <si>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</si>
  <si>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</si>
  <si>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</si>
  <si>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</si>
  <si>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</si>
  <si>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</si>
  <si>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</si>
  <si>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</si>
  <si>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</si>
  <si>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</si>
  <si>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</si>
  <si>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</si>
  <si>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</si>
  <si>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</si>
  <si>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</si>
  <si>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</si>
  <si>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</si>
  <si>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</si>
  <si>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</si>
  <si>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</si>
  <si>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</si>
  <si>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</si>
  <si>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</si>
  <si>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</si>
  <si>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</si>
  <si>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</si>
  <si>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</si>
  <si>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</si>
  <si>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</si>
  <si>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</si>
  <si>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</si>
  <si>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</si>
  <si>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</si>
  <si>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</si>
  <si>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</si>
  <si>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</si>
  <si>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</si>
  <si>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</si>
  <si>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</si>
  <si>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</si>
  <si>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</si>
  <si>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</si>
  <si>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</si>
  <si>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</si>
  <si>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</si>
  <si>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</si>
  <si>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</si>
  <si>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</si>
  <si>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</si>
  <si>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</si>
  <si>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</si>
  <si>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</si>
  <si>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</si>
  <si>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</si>
  <si>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</si>
  <si>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</si>
  <si>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</si>
  <si>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</si>
  <si>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</si>
  <si>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</si>
  <si>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</si>
  <si>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</si>
  <si>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</si>
  <si>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</si>
  <si>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</si>
  <si>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</si>
  <si>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</si>
  <si>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</si>
  <si>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</si>
  <si>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</si>
  <si>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</si>
  <si>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</si>
  <si>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</si>
  <si>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</si>
  <si>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</si>
  <si>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</si>
  <si>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</si>
  <si>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</si>
  <si>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</si>
  <si>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</si>
  <si>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</si>
  <si>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</si>
  <si>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</si>
  <si>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</si>
  <si>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</si>
  <si>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</si>
  <si>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</si>
  <si>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</si>
  <si>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</si>
  <si>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</si>
  <si>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</si>
  <si>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</si>
  <si>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</si>
  <si>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</si>
  <si>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</si>
  <si>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</si>
  <si>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</si>
  <si>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</si>
  <si>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</si>
  <si>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</si>
  <si>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</si>
  <si>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</si>
  <si>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</si>
  <si>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</si>
  <si>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</si>
  <si>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</si>
  <si>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</si>
  <si>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</si>
  <si>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</si>
  <si>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</si>
  <si>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</si>
  <si>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</si>
  <si>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</si>
  <si>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</si>
  <si>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</si>
  <si>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</si>
  <si>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</si>
  <si>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</si>
  <si>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</si>
  <si>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</si>
  <si>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</si>
  <si>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</si>
  <si>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</si>
  <si>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</si>
  <si>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</si>
  <si>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</si>
  <si>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</si>
  <si>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</si>
  <si>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</si>
  <si>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</si>
  <si>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</si>
  <si>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</si>
  <si>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</si>
  <si>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</si>
  <si>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</si>
  <si>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</si>
  <si>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</si>
  <si>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</si>
  <si>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</si>
  <si>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</si>
  <si>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</si>
  <si>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</si>
  <si>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</si>
  <si>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</si>
  <si>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</si>
  <si>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</si>
  <si>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</si>
  <si>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</si>
  <si>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</si>
  <si>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</si>
  <si>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</si>
  <si>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</si>
  <si>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</si>
  <si>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</si>
  <si>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</si>
  <si>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</si>
  <si>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</si>
  <si>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</si>
  <si>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</si>
  <si>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</si>
  <si>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</si>
  <si>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</si>
  <si>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</si>
  <si>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</si>
  <si>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</si>
  <si>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</si>
  <si>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</si>
  <si>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</si>
  <si>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</si>
  <si>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</si>
  <si>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</si>
  <si>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</si>
  <si>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</si>
  <si>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</si>
  <si>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</si>
  <si>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</si>
  <si>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</si>
  <si>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</si>
  <si>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</si>
  <si>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</si>
  <si>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</si>
  <si>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</si>
  <si>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</si>
  <si>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</si>
  <si>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</si>
  <si>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</si>
  <si>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</si>
  <si>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</si>
  <si>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</si>
  <si>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</si>
  <si>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</si>
  <si>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</si>
  <si>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</si>
  <si>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</si>
  <si>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</si>
  <si>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</si>
  <si>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</si>
  <si>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</si>
  <si>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</si>
  <si>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</si>
  <si>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</si>
  <si>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</si>
  <si>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</si>
  <si>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</si>
  <si>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</si>
  <si>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</si>
  <si>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</si>
  <si>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</si>
  <si>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</si>
  <si>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</si>
  <si>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</si>
  <si>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</si>
  <si>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</si>
  <si>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</si>
  <si>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</si>
  <si>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</si>
  <si>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</si>
  <si>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</si>
  <si>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</si>
  <si>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</si>
  <si>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</si>
  <si>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</si>
  <si>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</si>
  <si>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</si>
  <si>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</si>
  <si>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</si>
  <si>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</si>
  <si>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</si>
  <si>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</si>
  <si>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</si>
  <si>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</si>
  <si>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</si>
  <si>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</si>
  <si>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</si>
  <si>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</si>
  <si>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</si>
  <si>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</si>
  <si>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</si>
  <si>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</si>
  <si>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</si>
  <si>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</si>
  <si>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</si>
  <si>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</si>
  <si>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</si>
  <si>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</si>
  <si>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</si>
  <si>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</si>
  <si>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</si>
  <si>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</si>
  <si>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</si>
  <si>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</si>
  <si>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</si>
  <si>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</si>
  <si>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</si>
  <si>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</si>
  <si>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</si>
  <si>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</si>
  <si>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</si>
  <si>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</si>
  <si>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</si>
  <si>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</si>
  <si>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</si>
  <si>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</si>
  <si>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</si>
  <si>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</si>
  <si>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</si>
  <si>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</si>
  <si>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</si>
  <si>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</si>
  <si>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</si>
  <si>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</si>
  <si>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</si>
  <si>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</si>
  <si>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</si>
  <si>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</si>
  <si>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</si>
  <si>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</si>
  <si>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</si>
  <si>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</si>
  <si>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</si>
  <si>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</si>
  <si>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</si>
  <si>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</si>
  <si>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</si>
  <si>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</si>
  <si>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</si>
  <si>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</si>
  <si>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</si>
  <si>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</si>
  <si>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</si>
  <si>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</si>
  <si>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</si>
  <si>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</si>
  <si>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</si>
  <si>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</si>
  <si>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</si>
  <si>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</si>
  <si>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</si>
  <si>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</si>
  <si>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</si>
  <si>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</si>
  <si>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</si>
  <si>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</si>
  <si>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</si>
  <si>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</si>
  <si>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</si>
  <si>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</si>
  <si>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</si>
  <si>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</si>
  <si>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</si>
  <si>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</si>
  <si>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</si>
  <si>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</si>
  <si>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</si>
  <si>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</si>
  <si>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</si>
  <si>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</si>
  <si>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</si>
  <si>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</si>
  <si>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</si>
  <si>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</si>
  <si>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</si>
  <si>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</si>
  <si>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</si>
  <si>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</si>
  <si>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</si>
  <si>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</si>
  <si>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</si>
  <si>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</si>
  <si>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</si>
  <si>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</si>
  <si>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</si>
  <si>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</si>
  <si>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</si>
  <si>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</si>
  <si>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</si>
  <si>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</si>
  <si>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</si>
  <si>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</si>
  <si>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</si>
  <si>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</si>
  <si>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</si>
  <si>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</si>
  <si>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</si>
  <si>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</si>
  <si>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</si>
  <si>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</si>
  <si>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</si>
  <si>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</si>
  <si>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</si>
  <si>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</si>
  <si>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</si>
  <si>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</si>
  <si>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</si>
  <si>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</si>
  <si>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</si>
  <si>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</si>
  <si>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</si>
  <si>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</si>
  <si>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</si>
  <si>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</si>
  <si>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</si>
  <si>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</si>
  <si>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</si>
  <si>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</si>
  <si>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</si>
  <si>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</si>
  <si>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</si>
  <si>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</si>
  <si>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</si>
  <si>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</si>
  <si>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</si>
  <si>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</si>
  <si>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</si>
  <si>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</si>
  <si>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</si>
  <si>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</si>
  <si>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</si>
  <si>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</si>
  <si>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</si>
  <si>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</si>
  <si>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</si>
  <si>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</si>
  <si>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</si>
  <si>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</si>
  <si>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</si>
  <si>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</si>
  <si>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</si>
  <si>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</si>
  <si>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</si>
  <si>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</si>
  <si>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</si>
  <si>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</si>
  <si>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</si>
  <si>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</si>
  <si>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</si>
  <si>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</si>
  <si>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</si>
  <si>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</si>
  <si>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</si>
  <si>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</si>
  <si>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</si>
  <si>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</si>
  <si>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</si>
  <si>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</si>
  <si>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</si>
  <si>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</si>
  <si>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</si>
  <si>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</si>
  <si>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</si>
  <si>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</si>
  <si>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</si>
  <si>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</si>
  <si>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</si>
  <si>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</si>
  <si>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</si>
  <si>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</si>
  <si>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</si>
  <si>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</si>
  <si>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</si>
  <si>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</si>
  <si>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</si>
  <si>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</si>
  <si>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</si>
  <si>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</si>
  <si>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</si>
  <si>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</si>
  <si>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</si>
  <si>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</si>
  <si>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</si>
  <si>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</si>
  <si>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</si>
  <si>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</si>
  <si>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</si>
  <si>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</si>
  <si>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</si>
  <si>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</si>
  <si>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</si>
  <si>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</si>
  <si>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</si>
  <si>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</si>
  <si>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</si>
  <si>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</si>
  <si>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</si>
  <si>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</si>
  <si>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</si>
  <si>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</si>
  <si>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</si>
  <si>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</si>
  <si>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</si>
  <si>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</si>
  <si>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</si>
  <si>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</si>
  <si>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</si>
  <si>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</si>
  <si>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</si>
  <si>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</si>
  <si>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</si>
  <si>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</si>
  <si>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</si>
  <si>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</si>
  <si>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</si>
  <si>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</si>
  <si>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</si>
  <si>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</si>
  <si>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</si>
  <si>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</si>
  <si>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</si>
  <si>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</si>
  <si>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</si>
  <si>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</si>
  <si>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</si>
  <si>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</si>
  <si>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</si>
  <si>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</si>
  <si>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</si>
  <si>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</si>
  <si>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</si>
  <si>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</si>
  <si>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</si>
  <si>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</si>
  <si>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</si>
  <si>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</si>
  <si>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</si>
  <si>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</si>
  <si>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</si>
  <si>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</si>
  <si>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</si>
  <si>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</si>
  <si>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</si>
  <si>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</si>
  <si>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</si>
  <si>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</si>
  <si>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</si>
  <si>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</si>
  <si>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</si>
  <si>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</si>
  <si>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</si>
  <si>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</si>
  <si>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</si>
  <si>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</si>
  <si>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</si>
  <si>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</si>
  <si>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</si>
  <si>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</si>
  <si>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</si>
  <si>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</si>
  <si>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</si>
  <si>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</si>
  <si>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</si>
  <si>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</si>
  <si>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</si>
  <si>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</si>
  <si>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</si>
  <si>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</si>
  <si>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</si>
  <si>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</si>
  <si>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</si>
  <si>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</si>
  <si>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</si>
  <si>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</si>
  <si>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</si>
  <si>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</si>
  <si>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</si>
  <si>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</si>
  <si>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</si>
  <si>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</si>
  <si>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</si>
  <si>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</si>
  <si>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</si>
  <si>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</si>
  <si>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</si>
  <si>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</si>
  <si>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</si>
  <si>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</si>
  <si>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</si>
  <si>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</si>
  <si>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</si>
  <si>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</si>
  <si>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</si>
  <si>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</si>
  <si>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</si>
  <si>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</si>
  <si>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</si>
  <si>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</si>
  <si>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</si>
  <si>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</si>
  <si>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</si>
  <si>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</si>
  <si>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</si>
  <si>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</si>
  <si>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</si>
  <si>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</si>
  <si>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</si>
  <si>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</si>
  <si>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</si>
  <si>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</si>
  <si>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</si>
  <si>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</si>
  <si>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</si>
  <si>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</si>
  <si>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</si>
  <si>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</si>
  <si>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</si>
  <si>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</si>
  <si>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</si>
  <si>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</si>
  <si>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</si>
  <si>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</si>
  <si>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</si>
  <si>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</si>
  <si>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</si>
  <si>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</si>
  <si>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</si>
  <si>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</si>
  <si>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</si>
  <si>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</si>
  <si>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</si>
  <si>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</si>
  <si>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</si>
  <si>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</si>
  <si>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</si>
  <si>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</si>
  <si>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</si>
  <si>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</si>
  <si>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</si>
  <si>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</si>
  <si>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</si>
  <si>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</si>
  <si>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</si>
  <si>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</si>
  <si>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</si>
  <si>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</si>
  <si>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</si>
  <si>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</si>
  <si>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</si>
  <si>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</si>
  <si>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</si>
  <si>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</si>
  <si>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</si>
  <si>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</si>
  <si>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</si>
  <si>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</si>
  <si>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</si>
  <si>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</si>
  <si>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</si>
  <si>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</si>
  <si>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</si>
  <si>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</si>
  <si>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</si>
  <si>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</si>
  <si>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</si>
  <si>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</si>
  <si>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</si>
  <si>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</si>
  <si>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</si>
  <si>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</si>
  <si>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</si>
  <si>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</si>
  <si>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</si>
  <si>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</si>
  <si>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</si>
  <si>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</si>
  <si>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</si>
  <si>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</si>
  <si>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</si>
  <si>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</si>
  <si>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</si>
  <si>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</si>
  <si>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</si>
  <si>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</si>
  <si>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</si>
  <si>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</si>
  <si>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</si>
  <si>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</si>
  <si>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</si>
  <si>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</si>
  <si>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</si>
  <si>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</si>
  <si>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</si>
  <si>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</si>
  <si>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</si>
  <si>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</si>
  <si>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</si>
  <si>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</si>
  <si>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</si>
  <si>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</si>
  <si>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</si>
  <si>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</si>
  <si>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</si>
  <si>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</si>
  <si>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</si>
  <si>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</si>
  <si>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</si>
  <si>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</si>
  <si>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</si>
  <si>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</si>
  <si>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</si>
  <si>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</si>
  <si>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</si>
  <si>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</si>
  <si>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</si>
  <si>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</si>
  <si>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</si>
  <si>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</si>
  <si>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</si>
  <si>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</si>
  <si>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</si>
  <si>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</si>
  <si>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</si>
  <si>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</si>
  <si>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</si>
  <si>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</si>
  <si>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</si>
  <si>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</si>
  <si>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</si>
  <si>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</si>
  <si>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</si>
  <si>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</si>
  <si>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</si>
  <si>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</si>
  <si>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</si>
  <si>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</si>
  <si>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</si>
  <si>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</si>
  <si>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</si>
  <si>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</si>
  <si>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</si>
  <si>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</si>
  <si>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</si>
  <si>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</si>
  <si>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</si>
  <si>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</si>
  <si>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</si>
  <si>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</si>
  <si>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</si>
  <si>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</si>
  <si>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</si>
  <si>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</si>
  <si>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</si>
  <si>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</si>
  <si>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</si>
  <si>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</si>
  <si>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</si>
  <si>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</si>
  <si>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</si>
  <si>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</si>
  <si>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</si>
  <si>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</si>
  <si>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</si>
  <si>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</si>
  <si>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</si>
  <si>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</si>
  <si>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</si>
  <si>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</si>
  <si>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</si>
  <si>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</si>
  <si>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</si>
  <si>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</si>
  <si>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</si>
  <si>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</si>
  <si>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</si>
  <si>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</si>
  <si>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</si>
  <si>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</si>
  <si>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</si>
  <si>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</si>
  <si>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</si>
  <si>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</si>
  <si>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</si>
  <si>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</si>
  <si>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</si>
  <si>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</si>
  <si>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</si>
  <si>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</si>
  <si>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</si>
  <si>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</si>
  <si>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</si>
  <si>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</si>
  <si>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</si>
  <si>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</si>
  <si>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</si>
  <si>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</si>
  <si>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</si>
  <si>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</si>
  <si>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</si>
  <si>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</si>
  <si>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</si>
  <si>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</si>
  <si>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</si>
  <si>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</si>
  <si>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</si>
  <si>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</si>
  <si>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</si>
  <si>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</si>
  <si>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</si>
  <si>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</si>
  <si>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</si>
  <si>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</si>
  <si>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</si>
  <si>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</si>
  <si>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</si>
  <si>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</si>
  <si>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</si>
  <si>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</si>
  <si>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</si>
  <si>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</si>
  <si>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</si>
  <si>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</si>
  <si>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</si>
  <si>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</si>
  <si>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</si>
  <si>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</si>
  <si>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</si>
  <si>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</si>
  <si>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</si>
  <si>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</si>
  <si>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</si>
  <si>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</si>
  <si>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</si>
  <si>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</si>
  <si>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</si>
  <si>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</si>
  <si>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</si>
  <si>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</si>
  <si>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</si>
  <si>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</si>
  <si>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</si>
  <si>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</si>
  <si>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</si>
  <si>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</si>
  <si>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</si>
  <si>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</si>
  <si>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</si>
  <si>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</si>
  <si>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</si>
  <si>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</si>
  <si>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</si>
  <si>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</si>
  <si>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</si>
  <si>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</si>
  <si>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</si>
  <si>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</si>
  <si>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</si>
  <si>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</si>
  <si>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</si>
  <si>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</si>
  <si>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</si>
  <si>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</si>
  <si>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</si>
  <si>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</si>
  <si>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</si>
  <si>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</si>
  <si>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</si>
  <si>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</si>
  <si>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</si>
  <si>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</si>
  <si>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</si>
  <si>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</si>
  <si>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</si>
  <si>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</si>
  <si>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</si>
  <si>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</si>
  <si>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</si>
  <si>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</si>
  <si>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</si>
  <si>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</si>
  <si>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</si>
  <si>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</si>
  <si>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</si>
  <si>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</si>
  <si>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</si>
  <si>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</si>
  <si>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</si>
  <si>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</si>
  <si>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</si>
  <si>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</si>
  <si>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</si>
  <si>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</si>
  <si>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</si>
  <si>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</si>
  <si>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</si>
  <si>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</si>
  <si>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</si>
  <si>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</si>
  <si>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</si>
  <si>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</si>
  <si>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</si>
  <si>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</si>
  <si>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</si>
  <si>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</si>
  <si>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</si>
  <si>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</si>
  <si>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</si>
  <si>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</si>
  <si>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</si>
  <si>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</si>
  <si>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</si>
  <si>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</si>
  <si>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</si>
  <si>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</si>
  <si>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</si>
  <si>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</si>
  <si>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</si>
  <si>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</si>
  <si>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</si>
  <si>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</si>
  <si>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</si>
  <si>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</si>
  <si>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</si>
  <si>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</si>
  <si>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</si>
  <si>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</si>
  <si>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</si>
  <si>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</si>
  <si>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</si>
  <si>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</si>
  <si>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</si>
  <si>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</si>
  <si>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</si>
  <si>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</si>
  <si>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</si>
  <si>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</si>
  <si>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</si>
  <si>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</si>
  <si>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</si>
  <si>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</si>
  <si>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</si>
  <si>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</si>
  <si>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</si>
  <si>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</si>
  <si>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</si>
  <si>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</si>
  <si>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</si>
  <si>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</si>
  <si>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</si>
  <si>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</si>
  <si>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</si>
  <si>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</si>
  <si>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</si>
  <si>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</si>
  <si>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</si>
  <si>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</si>
  <si>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</si>
  <si>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</si>
  <si>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</si>
  <si>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</si>
  <si>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</si>
  <si>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</si>
  <si>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</si>
  <si>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</si>
  <si>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</si>
  <si>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</si>
  <si>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</si>
  <si>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</si>
  <si>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</si>
  <si>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</si>
  <si>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</si>
  <si>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</si>
  <si>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</si>
  <si>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</si>
  <si>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</si>
  <si>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</si>
  <si>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</si>
  <si>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</si>
  <si>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</si>
  <si>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</si>
  <si>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</si>
  <si>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</si>
  <si>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</si>
  <si>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</si>
  <si>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</si>
  <si>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</si>
  <si>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</si>
  <si>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</si>
  <si>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</si>
  <si>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</si>
  <si>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</si>
  <si>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</si>
  <si>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</si>
  <si>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</si>
  <si>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</si>
  <si>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</si>
  <si>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</si>
  <si>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</si>
  <si>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</si>
  <si>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</si>
  <si>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</si>
  <si>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</si>
  <si>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</si>
  <si>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</si>
  <si>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</si>
  <si>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</si>
  <si>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</si>
  <si>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</si>
  <si>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</si>
  <si>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</si>
  <si>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</si>
  <si>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</si>
  <si>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</si>
  <si>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</si>
  <si>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</si>
  <si>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</si>
  <si>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</si>
  <si>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</si>
  <si>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</si>
  <si>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</si>
  <si>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</si>
  <si>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</si>
  <si>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</si>
  <si>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</si>
  <si>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</si>
  <si>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</si>
  <si>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</si>
  <si>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</si>
  <si>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</si>
  <si>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</si>
  <si>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</si>
  <si>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</si>
  <si>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</si>
  <si>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</si>
  <si>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</si>
  <si>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</si>
  <si>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</si>
  <si>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</si>
  <si>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</si>
  <si>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</si>
  <si>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</si>
  <si>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</si>
  <si>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</si>
  <si>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</si>
  <si>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</si>
  <si>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</si>
  <si>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</si>
  <si>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</si>
  <si>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</si>
  <si>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</si>
  <si>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</si>
  <si>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</si>
  <si>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</si>
  <si>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</si>
  <si>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</si>
  <si>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</si>
  <si>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</si>
  <si>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</si>
  <si>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</si>
  <si>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</si>
  <si>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</si>
  <si>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</si>
  <si>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</si>
  <si>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</si>
  <si>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</si>
  <si>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</si>
  <si>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</si>
  <si>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</si>
  <si>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</si>
  <si>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</si>
  <si>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</si>
  <si>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</si>
  <si>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</si>
  <si>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</si>
  <si>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</si>
  <si>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</si>
  <si>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</si>
  <si>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</si>
  <si>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</si>
  <si>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</si>
  <si>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</si>
  <si>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</si>
  <si>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</si>
  <si>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</si>
  <si>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</si>
  <si>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</si>
  <si>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</si>
  <si>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</si>
  <si>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</si>
  <si>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</si>
  <si>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</si>
  <si>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</si>
  <si>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</si>
  <si>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</si>
  <si>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</si>
  <si>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</si>
  <si>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</si>
  <si>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</si>
  <si>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</si>
  <si>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</si>
  <si>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</si>
  <si>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</si>
  <si>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</si>
  <si>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</si>
  <si>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</si>
  <si>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</si>
  <si>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</si>
  <si>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</si>
  <si>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</si>
  <si>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</si>
  <si>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</si>
  <si>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</si>
  <si>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</si>
  <si>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</si>
  <si>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</si>
  <si>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</si>
  <si>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</si>
  <si>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</si>
  <si>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</si>
  <si>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</si>
  <si>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</si>
  <si>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</si>
  <si>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</si>
  <si>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</si>
  <si>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</si>
  <si>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</si>
  <si>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</si>
  <si>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</si>
  <si>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</si>
  <si>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</si>
  <si>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</si>
  <si>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</si>
  <si>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</si>
  <si>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</si>
  <si>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</si>
  <si>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</si>
  <si>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</si>
  <si>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</si>
  <si>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</si>
  <si>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</si>
  <si>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</si>
  <si>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</si>
  <si>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</si>
  <si>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</si>
  <si>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</si>
  <si>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</si>
  <si>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</si>
  <si>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</si>
  <si>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</si>
  <si>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</si>
  <si>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</si>
  <si>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</si>
  <si>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</si>
  <si>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</si>
  <si>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</si>
  <si>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</si>
  <si>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</si>
  <si>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</si>
  <si>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</si>
  <si>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</si>
  <si>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</si>
  <si>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</si>
  <si>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</si>
  <si>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</si>
  <si>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</si>
  <si>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</si>
  <si>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</si>
  <si>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</si>
  <si>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</si>
  <si>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</si>
  <si>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</si>
  <si>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</si>
  <si>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</si>
  <si>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</si>
  <si>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</si>
  <si>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</si>
  <si>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</si>
  <si>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</si>
  <si>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</si>
  <si>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</si>
  <si>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</si>
  <si>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</si>
  <si>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</si>
  <si>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</si>
  <si>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</si>
  <si>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</si>
  <si>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</si>
  <si>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</si>
  <si>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</si>
  <si>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</si>
  <si>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</si>
  <si>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</si>
  <si>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</si>
  <si>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</si>
  <si>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</si>
  <si>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</si>
  <si>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</si>
  <si>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</si>
  <si>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</si>
  <si>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</si>
  <si>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</si>
  <si>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</si>
  <si>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</si>
  <si>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</si>
  <si>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</si>
  <si>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</si>
  <si>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</si>
  <si>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</si>
  <si>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</si>
  <si>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</si>
  <si>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</si>
  <si>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</si>
  <si>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</si>
  <si>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</si>
  <si>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</si>
  <si>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</si>
  <si>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</si>
  <si>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</si>
  <si>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</si>
  <si>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</si>
  <si>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</si>
  <si>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</si>
  <si>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</si>
  <si>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</si>
  <si>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</si>
  <si>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</si>
  <si>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</si>
  <si>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</si>
  <si>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</si>
  <si>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</si>
  <si>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</si>
  <si>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</si>
  <si>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</si>
  <si>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</si>
  <si>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</si>
  <si>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</si>
  <si>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</si>
  <si>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</si>
  <si>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</si>
  <si>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</si>
  <si>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</si>
  <si>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</si>
  <si>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</si>
  <si>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</si>
  <si>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</si>
  <si>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</si>
  <si>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</si>
  <si>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</si>
  <si>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</si>
  <si>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</si>
  <si>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</si>
  <si>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</si>
  <si>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</si>
  <si>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</si>
  <si>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</si>
  <si>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</si>
  <si>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</si>
  <si>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</si>
  <si>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</si>
  <si>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</si>
  <si>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</si>
  <si>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</si>
  <si>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</si>
  <si>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</si>
  <si>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</si>
  <si>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</si>
  <si>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</si>
  <si>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</si>
  <si>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</si>
  <si>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</si>
  <si>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</si>
  <si>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</si>
  <si>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</si>
  <si>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</si>
  <si>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</si>
  <si>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</si>
  <si>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</si>
  <si>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</si>
  <si>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</si>
  <si>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</si>
  <si>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</si>
  <si>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</si>
  <si>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</si>
  <si>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</si>
  <si>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</si>
  <si>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</si>
  <si>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</si>
  <si>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</si>
  <si>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</si>
  <si>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</si>
  <si>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</si>
  <si>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</si>
  <si>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</si>
  <si>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</si>
  <si>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</si>
  <si>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</si>
  <si>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</si>
  <si>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</si>
  <si>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</si>
  <si>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</si>
  <si>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</si>
  <si>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</si>
  <si>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</si>
  <si>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</si>
  <si>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</si>
  <si>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</si>
  <si>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</si>
  <si>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</si>
  <si>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</si>
  <si>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</si>
  <si>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</si>
  <si>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</si>
  <si>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</si>
  <si>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</si>
  <si>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</si>
  <si>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</si>
  <si>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</si>
  <si>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</si>
  <si>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</si>
  <si>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</si>
  <si>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</si>
  <si>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</si>
  <si>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</si>
  <si>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</si>
  <si>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</si>
  <si>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</si>
  <si>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</si>
  <si>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</si>
  <si>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</si>
  <si>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</si>
  <si>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</si>
  <si>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</si>
  <si>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</si>
  <si>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</si>
  <si>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</si>
  <si>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</si>
  <si>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</si>
  <si>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</si>
  <si>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</si>
  <si>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</si>
  <si>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</si>
  <si>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</si>
  <si>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</si>
  <si>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</si>
  <si>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</si>
  <si>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</si>
  <si>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</si>
  <si>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</si>
  <si>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</si>
  <si>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</si>
  <si>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</si>
  <si>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</si>
  <si>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</si>
  <si>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</si>
  <si>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</si>
  <si>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</si>
  <si>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</si>
  <si>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</si>
  <si>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</si>
  <si>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</si>
  <si>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</si>
  <si>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</si>
  <si>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</si>
  <si>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</si>
  <si>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</si>
  <si>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</si>
  <si>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</si>
  <si>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</si>
  <si>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</si>
  <si>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</si>
  <si>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</si>
  <si>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</si>
  <si>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</si>
  <si>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</si>
  <si>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</si>
  <si>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</si>
  <si>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</si>
  <si>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</si>
  <si>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</si>
  <si>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</si>
  <si>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</si>
  <si>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</si>
  <si>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</si>
  <si>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</si>
  <si>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</si>
  <si>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</si>
  <si>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</si>
  <si>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</si>
  <si>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</si>
  <si>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</si>
  <si>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</si>
  <si>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</si>
  <si>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</si>
  <si>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</si>
  <si>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</si>
  <si>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</si>
  <si>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</si>
  <si>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</si>
  <si>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</si>
  <si>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</si>
  <si>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</si>
  <si>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</si>
  <si>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</si>
  <si>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</si>
  <si>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</si>
  <si>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</si>
  <si>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</si>
  <si>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</si>
  <si>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</si>
  <si>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</si>
  <si>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</si>
  <si>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</si>
  <si>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</si>
  <si>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</si>
  <si>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</si>
  <si>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</si>
  <si>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</si>
  <si>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</si>
  <si>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</si>
  <si>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</si>
  <si>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</si>
  <si>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</si>
  <si>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</si>
  <si>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</si>
  <si>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</si>
  <si>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</si>
  <si>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</si>
  <si>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</si>
  <si>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</si>
  <si>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</si>
  <si>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</si>
  <si>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</si>
  <si>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</si>
  <si>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</si>
  <si>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</si>
  <si>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</si>
  <si>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</si>
  <si>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</si>
  <si>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</si>
  <si>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</si>
  <si>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</si>
  <si>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</si>
  <si>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</si>
  <si>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</si>
  <si>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</si>
  <si>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</si>
  <si>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</si>
  <si>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</si>
  <si>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</si>
  <si>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</si>
  <si>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</si>
  <si>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</si>
  <si>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</si>
  <si>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</si>
  <si>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</si>
  <si>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</si>
  <si>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</si>
  <si>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</si>
  <si>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</si>
  <si>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</si>
  <si>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</si>
  <si>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</si>
  <si>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</si>
  <si>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</si>
  <si>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</si>
  <si>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</si>
  <si>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</si>
  <si>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</si>
  <si>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</si>
  <si>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</si>
  <si>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</si>
  <si>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</si>
  <si>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</si>
  <si>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</si>
  <si>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</si>
  <si>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</si>
  <si>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</si>
  <si>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</si>
  <si>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</si>
  <si>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</si>
  <si>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</si>
  <si>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</si>
  <si>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</si>
  <si>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</si>
  <si>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</si>
  <si>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</si>
  <si>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</si>
  <si>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</si>
  <si>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</si>
  <si>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</si>
  <si>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</si>
  <si>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</si>
  <si>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</si>
  <si>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</si>
  <si>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</si>
  <si>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</si>
  <si>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</si>
  <si>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</si>
  <si>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</si>
  <si>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</si>
  <si>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</si>
  <si>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</si>
  <si>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</si>
  <si>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</si>
  <si>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</si>
  <si>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</si>
  <si>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</si>
  <si>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</si>
  <si>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</si>
  <si>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</si>
  <si>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</si>
  <si>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</si>
  <si>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</si>
  <si>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</si>
  <si>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</si>
  <si>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</si>
  <si>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</si>
  <si>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</si>
  <si>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</si>
  <si>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</si>
  <si>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</si>
  <si>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</si>
  <si>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</si>
  <si>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</si>
  <si>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</si>
  <si>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</si>
  <si>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</si>
  <si>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</si>
  <si>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</si>
  <si>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</si>
  <si>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</si>
  <si>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</si>
  <si>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</si>
  <si>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</si>
  <si>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</si>
  <si>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</si>
  <si>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</si>
  <si>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</si>
  <si>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</si>
  <si>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</si>
  <si>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</si>
  <si>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</si>
  <si>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</si>
  <si>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</si>
  <si>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</si>
  <si>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</si>
  <si>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</si>
  <si>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</si>
  <si>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</si>
  <si>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</si>
  <si>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</si>
  <si>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</si>
  <si>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</si>
  <si>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</si>
  <si>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</si>
  <si>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</si>
  <si>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</si>
  <si>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</si>
  <si>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</si>
  <si>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</si>
  <si>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</si>
  <si>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</si>
  <si>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</si>
  <si>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</si>
  <si>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</si>
  <si>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</si>
  <si>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</si>
  <si>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</si>
  <si>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</si>
  <si>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</si>
  <si>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</si>
  <si>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</si>
  <si>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</si>
  <si>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</si>
  <si>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</si>
  <si>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</si>
  <si>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</si>
  <si>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</si>
  <si>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</si>
  <si>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</si>
  <si>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</si>
  <si>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</si>
  <si>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</si>
  <si>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</si>
  <si>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</si>
  <si>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</si>
  <si>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</si>
  <si>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</si>
  <si>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</si>
  <si>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</si>
  <si>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</si>
  <si>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</si>
  <si>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</si>
  <si>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</si>
  <si>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</si>
  <si>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</si>
  <si>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</si>
  <si>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</si>
  <si>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</si>
  <si>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</si>
  <si>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</si>
  <si>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</si>
  <si>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</si>
  <si>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</si>
  <si>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</si>
  <si>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</si>
  <si>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</si>
  <si>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</si>
  <si>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</si>
  <si>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</si>
  <si>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</si>
  <si>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</si>
  <si>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</si>
  <si>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</si>
  <si>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</si>
  <si>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</si>
  <si>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</si>
  <si>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</si>
  <si>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</si>
  <si>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</si>
  <si>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</si>
  <si>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</si>
  <si>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</si>
  <si>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</si>
  <si>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</si>
  <si>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</si>
  <si>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</si>
  <si>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</si>
  <si>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</si>
  <si>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</si>
  <si>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</si>
  <si>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</si>
  <si>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</si>
  <si>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</si>
  <si>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</si>
  <si>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</si>
  <si>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</si>
  <si>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</si>
  <si>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</si>
  <si>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</si>
  <si>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</si>
  <si>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</si>
  <si>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</si>
  <si>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</si>
  <si>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</si>
  <si>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</si>
  <si>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</si>
  <si>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</si>
  <si>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</si>
  <si>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</si>
  <si>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</si>
  <si>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</si>
  <si>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</si>
  <si>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</si>
  <si>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</si>
  <si>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</si>
  <si>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</si>
  <si>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</si>
  <si>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</si>
  <si>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</si>
  <si>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</si>
  <si>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</si>
  <si>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</si>
  <si>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</si>
  <si>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</si>
  <si>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</si>
  <si>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</si>
  <si>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</si>
  <si>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</si>
  <si>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</si>
  <si>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</si>
  <si>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</si>
  <si>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</si>
  <si>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</si>
  <si>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</si>
  <si>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</si>
  <si>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</si>
  <si>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</si>
  <si>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</si>
  <si>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</si>
  <si>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</si>
  <si>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</si>
  <si>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</si>
  <si>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</si>
  <si>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</si>
  <si>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</si>
  <si>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</si>
  <si>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</si>
  <si>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</si>
  <si>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</si>
  <si>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</si>
  <si>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</si>
  <si>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</si>
  <si>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</si>
  <si>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</si>
  <si>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</si>
  <si>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</si>
  <si>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</si>
  <si>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</si>
  <si>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</si>
  <si>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</si>
  <si>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</si>
  <si>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</si>
  <si>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</si>
  <si>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</si>
  <si>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</si>
  <si>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</si>
  <si>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</si>
  <si>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</si>
  <si>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</si>
  <si>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</si>
  <si>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</si>
  <si>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</si>
  <si>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</si>
  <si>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</si>
  <si>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</si>
  <si>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</si>
  <si>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</si>
  <si>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</si>
  <si>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</si>
  <si>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</si>
  <si>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</si>
  <si>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</si>
  <si>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</si>
  <si>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</si>
  <si>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</si>
  <si>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</si>
  <si>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</si>
  <si>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</si>
  <si>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</si>
  <si>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</si>
  <si>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</si>
  <si>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</si>
  <si>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</si>
  <si>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</si>
  <si>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</si>
  <si>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</si>
  <si>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</si>
  <si>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</si>
  <si>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</si>
  <si>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</si>
  <si>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</si>
  <si>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</si>
  <si>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</si>
  <si>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</si>
  <si>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</si>
  <si>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</si>
  <si>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</si>
  <si>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</si>
  <si>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</si>
  <si>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</si>
  <si>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</si>
  <si>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</si>
  <si>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</si>
  <si>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</si>
  <si>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</si>
  <si>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</si>
  <si>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</si>
  <si>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</si>
  <si>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</si>
  <si>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</si>
  <si>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</si>
  <si>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</si>
  <si>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</si>
  <si>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</si>
  <si>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</si>
  <si>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</si>
  <si>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</si>
  <si>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</si>
  <si>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</si>
  <si>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</si>
  <si>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</si>
  <si>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</si>
  <si>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</si>
  <si>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</si>
  <si>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</si>
  <si>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</si>
  <si>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</si>
  <si>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</si>
  <si>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</si>
  <si>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</si>
  <si>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</si>
  <si>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</si>
  <si>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</si>
  <si>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</si>
  <si>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</si>
  <si>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</si>
  <si>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</si>
  <si>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</si>
  <si>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</si>
  <si>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</si>
  <si>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</si>
  <si>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</si>
  <si>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</si>
  <si>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</si>
  <si>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</si>
  <si>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</si>
  <si>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</si>
  <si>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</si>
  <si>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</si>
  <si>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</si>
  <si>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</si>
  <si>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</si>
  <si>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</si>
  <si>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</si>
  <si>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</si>
  <si>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</si>
  <si>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</si>
  <si>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</si>
  <si>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</si>
  <si>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</si>
  <si>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</si>
  <si>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</si>
  <si>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</si>
  <si>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</si>
  <si>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</si>
  <si>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</si>
  <si>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</si>
  <si>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</si>
  <si>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</si>
  <si>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</si>
  <si>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</si>
  <si>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</si>
  <si>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</si>
  <si>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</si>
  <si>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</si>
  <si>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</si>
  <si>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</si>
  <si>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</si>
  <si>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</si>
  <si>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</si>
  <si>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</si>
  <si>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</si>
  <si>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</si>
  <si>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</si>
  <si>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</si>
  <si>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</si>
  <si>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</si>
  <si>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</si>
  <si>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</si>
  <si>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</si>
  <si>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</si>
  <si>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</si>
  <si>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</si>
  <si>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</si>
  <si>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</si>
  <si>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</si>
  <si>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</si>
  <si>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</si>
  <si>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</si>
  <si>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</si>
  <si>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</si>
  <si>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</si>
  <si>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</si>
  <si>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</si>
  <si>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</si>
  <si>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</si>
  <si>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</si>
  <si>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</si>
  <si>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</si>
  <si>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</si>
  <si>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</si>
  <si>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</si>
  <si>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</si>
  <si>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</si>
  <si>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</si>
  <si>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</si>
  <si>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</si>
  <si>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</si>
  <si>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</si>
  <si>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</si>
  <si>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</si>
  <si>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</si>
  <si>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</si>
  <si>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</si>
  <si>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</si>
  <si>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</si>
  <si>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</si>
  <si>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</si>
  <si>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</si>
  <si>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</si>
  <si>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</si>
  <si>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</si>
  <si>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</si>
  <si>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</si>
  <si>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</si>
  <si>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</si>
  <si>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</si>
  <si>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</si>
  <si>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</si>
  <si>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</si>
  <si>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</si>
  <si>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</si>
  <si>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</si>
  <si>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</si>
  <si>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</si>
  <si>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</si>
  <si>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</si>
  <si>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</si>
  <si>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</si>
  <si>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</si>
  <si>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</si>
  <si>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</si>
  <si>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</si>
  <si>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</si>
  <si>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</si>
  <si>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</si>
  <si>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</si>
  <si>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</si>
  <si>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</si>
  <si>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</si>
  <si>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</si>
  <si>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</si>
  <si>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</si>
  <si>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</si>
  <si>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</si>
  <si>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</si>
  <si>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</si>
  <si>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</si>
  <si>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</si>
  <si>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</si>
  <si>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</si>
  <si>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</si>
  <si>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</si>
  <si>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</si>
  <si>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</si>
  <si>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</si>
  <si>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</si>
  <si>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</si>
  <si>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</si>
  <si>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</si>
  <si>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</si>
  <si>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</si>
  <si>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</si>
  <si>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</si>
  <si>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</si>
  <si>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</si>
  <si>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</si>
  <si>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</si>
  <si>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</si>
  <si>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</si>
  <si>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</si>
  <si>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</si>
  <si>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</si>
  <si>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</si>
  <si>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</si>
  <si>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</si>
  <si>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</si>
  <si>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</si>
  <si>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</si>
  <si>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</si>
  <si>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</si>
  <si>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</si>
  <si>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</si>
  <si>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</si>
  <si>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</si>
  <si>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</si>
  <si>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</si>
  <si>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</si>
  <si>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</si>
  <si>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</si>
  <si>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</si>
  <si>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</si>
  <si>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</si>
  <si>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</si>
  <si>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</si>
  <si>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</si>
  <si>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</si>
  <si>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</si>
  <si>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</si>
  <si>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</si>
  <si>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</si>
  <si>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</si>
  <si>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</si>
  <si>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</si>
  <si>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</si>
  <si>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</si>
  <si>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</si>
  <si>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</si>
  <si>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</si>
  <si>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</si>
  <si>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</si>
  <si>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</si>
  <si>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</si>
  <si>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</si>
  <si>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</si>
  <si>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</si>
  <si>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</si>
  <si>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</si>
  <si>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</si>
  <si>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</si>
  <si>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</si>
  <si>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</si>
  <si>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</si>
  <si>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</si>
  <si>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</si>
  <si>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</si>
  <si>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</si>
  <si>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</si>
  <si>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</si>
  <si>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</si>
  <si>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</si>
  <si>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</si>
  <si>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</si>
  <si>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</si>
  <si>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</si>
  <si>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</si>
  <si>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</si>
  <si>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</si>
  <si>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</si>
  <si>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</si>
  <si>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</si>
  <si>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</si>
  <si>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</si>
  <si>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</si>
  <si>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</si>
  <si>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</si>
  <si>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</si>
  <si>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</si>
  <si>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</si>
  <si>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</si>
  <si>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</si>
  <si>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</si>
  <si>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</si>
  <si>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</si>
  <si>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</si>
  <si>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</si>
  <si>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</si>
  <si>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</si>
  <si>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</si>
  <si>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</si>
  <si>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</si>
  <si>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</si>
  <si>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</si>
  <si>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</si>
  <si>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</si>
  <si>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</si>
  <si>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</si>
  <si>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</si>
  <si>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</si>
  <si>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</si>
  <si>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</si>
  <si>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</si>
  <si>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</si>
  <si>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</si>
  <si>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</si>
  <si>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</si>
  <si>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</si>
  <si>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</si>
  <si>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</si>
  <si>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</si>
  <si>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</si>
  <si>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</si>
  <si>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</si>
  <si>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</si>
  <si>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</si>
  <si>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</si>
  <si>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</si>
  <si>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</si>
  <si>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</si>
  <si>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</si>
  <si>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</si>
  <si>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</si>
  <si>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</si>
  <si>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</si>
  <si>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</si>
  <si>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</si>
  <si>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</si>
  <si>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</si>
  <si>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</si>
  <si>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</si>
  <si>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</si>
  <si>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</si>
  <si>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</si>
  <si>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</si>
  <si>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</si>
  <si>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</si>
  <si>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</si>
  <si>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</si>
  <si>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</si>
  <si>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</si>
  <si>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</si>
  <si>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</si>
  <si>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</si>
  <si>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</si>
  <si>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</si>
  <si>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</si>
  <si>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</si>
  <si>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</si>
  <si>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</si>
  <si>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</si>
  <si>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</si>
  <si>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</si>
  <si>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</si>
  <si>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</si>
  <si>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</si>
  <si>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</si>
  <si>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</si>
  <si>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</si>
  <si>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</si>
  <si>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</si>
  <si>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</si>
  <si>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</si>
  <si>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</si>
  <si>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</si>
  <si>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</si>
  <si>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</si>
  <si>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</si>
  <si>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</si>
  <si>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</si>
  <si>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</si>
  <si>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</si>
  <si>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</si>
  <si>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</si>
  <si>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</si>
  <si>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</si>
  <si>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</si>
  <si>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</si>
  <si>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</si>
  <si>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</si>
  <si>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</si>
  <si>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</si>
  <si>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</si>
  <si>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</si>
  <si>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</si>
  <si>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</si>
  <si>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</si>
  <si>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</si>
  <si>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</si>
  <si>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</si>
  <si>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</si>
  <si>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</si>
  <si>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</si>
  <si>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</si>
  <si>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</si>
  <si>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</si>
  <si>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</si>
  <si>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</si>
  <si>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</si>
  <si>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</si>
  <si>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</si>
  <si>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</si>
  <si>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</si>
  <si>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</si>
  <si>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</si>
  <si>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</si>
  <si>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</si>
  <si>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</si>
  <si>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</si>
  <si>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</si>
  <si>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</si>
  <si>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</si>
  <si>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</si>
  <si>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</si>
  <si>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</si>
  <si>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</si>
  <si>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</si>
  <si>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</si>
  <si>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</si>
  <si>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</si>
  <si>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</si>
  <si>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</si>
  <si>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</si>
  <si>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</si>
  <si>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</si>
  <si>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</si>
  <si>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</si>
  <si>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</si>
  <si>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</si>
  <si>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</si>
  <si>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</si>
  <si>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</si>
  <si>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</si>
  <si>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</si>
  <si>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</si>
  <si>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</si>
  <si>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</si>
  <si>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</si>
  <si>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</si>
  <si>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</si>
  <si>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</si>
  <si>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</si>
  <si>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</si>
  <si>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</si>
  <si>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</si>
  <si>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</si>
  <si>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</si>
  <si>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</si>
  <si>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</si>
  <si>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</si>
  <si>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</si>
  <si>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</si>
  <si>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</si>
  <si>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</si>
  <si>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</si>
  <si>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</si>
  <si>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</si>
  <si>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</si>
  <si>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</si>
  <si>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</si>
  <si>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</si>
  <si>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</si>
  <si>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</si>
  <si>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</si>
  <si>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</si>
  <si>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</si>
  <si>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</si>
  <si>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</si>
  <si>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</si>
  <si>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</si>
  <si>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</si>
  <si>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</si>
  <si>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</si>
  <si>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</si>
  <si>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</si>
  <si>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</si>
  <si>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</si>
  <si>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</si>
  <si>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</si>
  <si>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</si>
  <si>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</si>
  <si>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</si>
  <si>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</si>
  <si>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</si>
  <si>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</si>
  <si>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</si>
  <si>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</si>
  <si>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</si>
  <si>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</si>
  <si>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</si>
  <si>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</si>
  <si>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</si>
  <si>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</si>
  <si>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</si>
  <si>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</si>
  <si>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</si>
  <si>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</si>
  <si>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</si>
  <si>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</si>
  <si>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</si>
  <si>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</si>
  <si>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</si>
  <si>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</si>
  <si>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</si>
  <si>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</si>
  <si>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</si>
  <si>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</si>
  <si>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</si>
  <si>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</si>
  <si>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</si>
  <si>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</si>
  <si>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</si>
  <si>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</si>
  <si>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</si>
  <si>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</si>
  <si>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</si>
  <si>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</si>
  <si>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</si>
  <si>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</si>
  <si>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</si>
  <si>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</si>
  <si>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</si>
  <si>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</si>
  <si>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</si>
  <si>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</si>
  <si>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</si>
  <si>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</si>
  <si>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</si>
  <si>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</si>
  <si>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</si>
  <si>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</si>
  <si>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</si>
  <si>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</si>
  <si>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</si>
  <si>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</si>
  <si>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</si>
  <si>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</si>
  <si>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</si>
  <si>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</si>
  <si>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</si>
  <si>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</si>
  <si>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</si>
  <si>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</si>
  <si>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</si>
  <si>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</si>
  <si>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</si>
  <si>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</si>
  <si>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</si>
  <si>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</si>
  <si>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</si>
  <si>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</si>
  <si>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</si>
  <si>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</si>
  <si>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</si>
  <si>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</si>
  <si>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</si>
  <si>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</si>
  <si>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</si>
  <si>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</si>
  <si>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</si>
  <si>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</si>
  <si>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</si>
  <si>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</si>
  <si>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</si>
  <si>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</si>
  <si>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</si>
  <si>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</si>
  <si>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</si>
  <si>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</si>
  <si>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</si>
  <si>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</si>
  <si>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</si>
  <si>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</si>
  <si>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</si>
  <si>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</si>
  <si>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</si>
  <si>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</si>
  <si>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</si>
  <si>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</si>
  <si>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</si>
  <si>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</si>
  <si>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</si>
  <si>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</si>
  <si>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</si>
  <si>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</si>
  <si>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</si>
  <si>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</si>
  <si>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</si>
  <si>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</si>
  <si>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</si>
  <si>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</si>
  <si>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</si>
  <si>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</si>
  <si>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</si>
  <si>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</si>
  <si>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</si>
  <si>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</si>
  <si>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</si>
  <si>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</si>
  <si>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</si>
  <si>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</si>
  <si>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</si>
  <si>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</si>
  <si>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</si>
  <si>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</si>
  <si>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</si>
  <si>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</si>
  <si>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</si>
  <si>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</si>
  <si>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</si>
  <si>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</si>
  <si>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</si>
  <si>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</si>
  <si>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</si>
  <si>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</si>
  <si>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</si>
  <si>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</si>
  <si>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</si>
  <si>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</si>
  <si>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</si>
  <si>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</si>
  <si>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</si>
  <si>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</si>
  <si>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</si>
  <si>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</si>
  <si>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</si>
  <si>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</si>
  <si>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</si>
  <si>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</si>
  <si>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</si>
  <si>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</si>
  <si>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</si>
  <si>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</si>
  <si>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</si>
  <si>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</si>
  <si>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</si>
  <si>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</si>
  <si>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</si>
  <si>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</si>
  <si>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</si>
  <si>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</si>
  <si>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</si>
  <si>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</si>
  <si>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</si>
  <si>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</si>
  <si>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</si>
  <si>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</si>
  <si>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</si>
  <si>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</si>
  <si>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</si>
  <si>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</si>
  <si>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</si>
  <si>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</si>
  <si>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</si>
  <si>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</si>
  <si>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</si>
  <si>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</si>
  <si>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</si>
  <si>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</si>
  <si>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</si>
  <si>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</si>
  <si>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</si>
  <si>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</si>
  <si>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</si>
  <si>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</si>
  <si>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</si>
  <si>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</si>
  <si>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</si>
  <si>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</si>
  <si>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</si>
  <si>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</si>
  <si>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</si>
  <si>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</si>
  <si>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</si>
  <si>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</si>
  <si>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</si>
  <si>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</si>
  <si>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</si>
  <si>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</si>
  <si>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</si>
  <si>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</si>
  <si>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</si>
  <si>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</si>
  <si>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</si>
  <si>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</si>
  <si>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</si>
  <si>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</si>
  <si>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</si>
  <si>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</si>
  <si>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</si>
  <si>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</si>
  <si>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</si>
  <si>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</si>
  <si>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</si>
  <si>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</si>
  <si>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</si>
  <si>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</si>
  <si>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</si>
  <si>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</si>
  <si>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</si>
  <si>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</si>
  <si>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</si>
  <si>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</si>
  <si>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</si>
  <si>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</si>
  <si>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</si>
  <si>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</si>
  <si>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</si>
  <si>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</si>
  <si>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</si>
  <si>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</si>
  <si>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</si>
  <si>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</si>
  <si>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</si>
  <si>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</si>
  <si>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</si>
  <si>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</si>
  <si>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</si>
  <si>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</si>
  <si>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</si>
  <si>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</si>
  <si>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</si>
  <si>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</si>
  <si>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</si>
  <si>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</si>
  <si>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</si>
  <si>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</si>
  <si>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</si>
  <si>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</si>
  <si>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</si>
  <si>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</si>
  <si>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</si>
  <si>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</si>
  <si>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</si>
  <si>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</si>
  <si>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</si>
  <si>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</si>
  <si>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</si>
  <si>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</si>
  <si>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</si>
  <si>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</si>
  <si>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</si>
  <si>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</si>
  <si>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</si>
  <si>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</si>
  <si>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</si>
  <si>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</si>
  <si>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</si>
  <si>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</si>
  <si>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</si>
  <si>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</si>
  <si>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</si>
  <si>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</si>
  <si>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</si>
  <si>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</si>
  <si>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</si>
  <si>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</si>
  <si>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</si>
  <si>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</si>
  <si>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</si>
  <si>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</si>
  <si>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</si>
  <si>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</si>
  <si>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</si>
  <si>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</si>
  <si>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</si>
  <si>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</si>
  <si>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</si>
  <si>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</si>
  <si>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</si>
  <si>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</si>
  <si>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</si>
  <si>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</si>
  <si>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</si>
  <si>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</si>
  <si>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</si>
  <si>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</si>
  <si>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</si>
  <si>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</si>
  <si>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</si>
  <si>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</si>
  <si>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</si>
  <si>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</si>
  <si>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</si>
  <si>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</si>
  <si>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</si>
  <si>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</si>
  <si>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</si>
  <si>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</si>
  <si>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</si>
  <si>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</si>
  <si>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</si>
  <si>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</si>
  <si>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</si>
  <si>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</si>
  <si>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</si>
  <si>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</si>
  <si>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</si>
  <si>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</si>
  <si>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</si>
  <si>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</si>
  <si>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</si>
  <si>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</si>
  <si>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</si>
  <si>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</si>
  <si>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</si>
  <si>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</si>
  <si>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</si>
  <si>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</si>
  <si>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</si>
  <si>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</si>
  <si>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</si>
  <si>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</si>
  <si>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</si>
  <si>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</si>
  <si>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</si>
  <si>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</si>
  <si>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</si>
  <si>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</si>
  <si>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</si>
  <si>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</si>
  <si>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</si>
  <si>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</si>
  <si>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</si>
  <si>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</si>
  <si>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</si>
  <si>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</si>
  <si>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</si>
  <si>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</si>
  <si>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</si>
  <si>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</si>
  <si>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</si>
  <si>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</si>
  <si>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</si>
  <si>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</si>
  <si>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</si>
  <si>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</si>
  <si>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</si>
  <si>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</si>
  <si>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</si>
  <si>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</si>
  <si>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</si>
  <si>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</si>
  <si>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</si>
  <si>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</si>
  <si>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</si>
  <si>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</si>
  <si>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</si>
  <si>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</si>
  <si>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</si>
  <si>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</si>
  <si>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</si>
  <si>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</si>
  <si>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</si>
  <si>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</si>
  <si>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</si>
  <si>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</si>
  <si>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</si>
  <si>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</si>
  <si>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</si>
  <si>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</si>
  <si>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</si>
  <si>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</si>
  <si>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</si>
  <si>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</si>
  <si>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</si>
  <si>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</si>
  <si>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</si>
  <si>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</si>
  <si>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</si>
  <si>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</si>
  <si>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</si>
  <si>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</si>
  <si>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</si>
  <si>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</si>
  <si>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</si>
  <si>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</si>
  <si>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</si>
  <si>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</si>
  <si>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</si>
  <si>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</si>
  <si>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</si>
  <si>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</si>
  <si>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</si>
  <si>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</si>
  <si>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</si>
  <si>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</si>
  <si>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</si>
  <si>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</si>
  <si>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</si>
  <si>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</si>
  <si>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</si>
  <si>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</si>
  <si>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</si>
  <si>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</si>
  <si>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</si>
  <si>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</si>
  <si>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</si>
  <si>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</si>
  <si>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</si>
  <si>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</si>
  <si>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</si>
  <si>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</si>
  <si>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</si>
  <si>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</si>
  <si>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</si>
  <si>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</si>
  <si>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</si>
  <si>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</si>
  <si>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</si>
  <si>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</si>
  <si>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</si>
  <si>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</si>
  <si>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</si>
  <si>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</si>
  <si>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</si>
  <si>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</si>
  <si>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</si>
  <si>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</si>
  <si>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</si>
  <si>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</si>
  <si>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</si>
  <si>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</si>
  <si>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</si>
  <si>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</si>
  <si>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</si>
  <si>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</si>
  <si>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</si>
  <si>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</si>
  <si>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</si>
  <si>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</si>
  <si>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</si>
  <si>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</si>
  <si>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</si>
  <si>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</si>
  <si>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</si>
  <si>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</si>
  <si>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</si>
  <si>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</si>
  <si>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</si>
  <si>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</si>
  <si>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</si>
  <si>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</si>
  <si>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</si>
  <si>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</si>
  <si>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</si>
  <si>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</si>
  <si>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</si>
  <si>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</si>
  <si>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</si>
  <si>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</si>
  <si>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</si>
  <si>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</si>
  <si>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</si>
  <si>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</si>
  <si>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</si>
  <si>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</si>
  <si>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</si>
  <si>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</si>
  <si>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</si>
  <si>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</si>
  <si>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</si>
  <si>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</si>
  <si>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</si>
  <si>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</si>
  <si>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</si>
  <si>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</si>
  <si>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</si>
  <si>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</si>
  <si>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</si>
  <si>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</si>
  <si>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</si>
  <si>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</si>
  <si>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</si>
  <si>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</si>
  <si>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</si>
  <si>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</si>
  <si>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</si>
  <si>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</si>
  <si>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</si>
  <si>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</si>
  <si>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</si>
  <si>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</si>
  <si>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</si>
  <si>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</si>
  <si>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</si>
  <si>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</si>
  <si>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</si>
  <si>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</si>
  <si>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</si>
  <si>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</si>
  <si>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</si>
  <si>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</si>
  <si>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</si>
  <si>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</si>
  <si>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</si>
  <si>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</si>
  <si>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</si>
  <si>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</si>
  <si>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</si>
  <si>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</si>
  <si>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</si>
  <si>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</si>
  <si>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</si>
  <si>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</si>
  <si>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</si>
  <si>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</si>
  <si>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</si>
  <si>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</si>
  <si>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</si>
  <si>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</si>
  <si>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</si>
  <si>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</si>
  <si>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</si>
  <si>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</si>
  <si>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</si>
  <si>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</si>
  <si>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</si>
  <si>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</si>
  <si>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</si>
  <si>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</si>
  <si>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</si>
  <si>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</si>
  <si>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</si>
  <si>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</si>
  <si>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</si>
  <si>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</si>
  <si>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</si>
  <si>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</si>
  <si>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</si>
  <si>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</si>
  <si>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</si>
  <si>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</si>
  <si>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</si>
  <si>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</si>
  <si>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</si>
  <si>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</si>
  <si>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</si>
  <si>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</si>
  <si>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</si>
  <si>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</si>
  <si>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</si>
  <si>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</si>
  <si>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</si>
  <si>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</si>
  <si>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</si>
  <si>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</si>
  <si>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</si>
  <si>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</si>
  <si>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</si>
  <si>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</si>
  <si>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</si>
  <si>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</si>
  <si>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</si>
  <si>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</si>
  <si>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</si>
  <si>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</si>
  <si>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</si>
  <si>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</si>
  <si>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</si>
  <si>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</si>
  <si>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</si>
  <si>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</si>
  <si>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</si>
  <si>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</si>
  <si>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</si>
  <si>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</si>
  <si>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</si>
  <si>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</si>
  <si>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</si>
  <si>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</si>
  <si>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</si>
  <si>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</si>
  <si>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</si>
  <si>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</si>
  <si>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</si>
  <si>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</si>
  <si>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</si>
  <si>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</si>
  <si>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</si>
  <si>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</si>
  <si>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</si>
  <si>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</si>
  <si>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</si>
  <si>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</si>
  <si>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</si>
  <si>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</si>
  <si>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</si>
  <si>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</si>
  <si>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</si>
  <si>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</si>
  <si>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</si>
  <si>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</si>
  <si>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</si>
  <si>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</si>
  <si>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</si>
  <si>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</si>
  <si>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</si>
  <si>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</si>
  <si>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</si>
  <si>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</si>
  <si>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</si>
  <si>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</si>
  <si>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</si>
  <si>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</si>
  <si>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</si>
  <si>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</si>
  <si>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</si>
  <si>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</si>
  <si>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</si>
  <si>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</si>
  <si>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</si>
  <si>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</si>
  <si>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</si>
  <si>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</si>
  <si>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</si>
  <si>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</si>
  <si>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</si>
  <si>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</si>
  <si>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</si>
  <si>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</si>
  <si>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</si>
  <si>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</si>
  <si>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</si>
  <si>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</si>
  <si>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</si>
  <si>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</si>
  <si>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</si>
  <si>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</si>
  <si>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</si>
  <si>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</si>
  <si>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</si>
  <si>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</si>
  <si>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</si>
  <si>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</si>
  <si>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</si>
  <si>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</si>
  <si>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</si>
  <si>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</si>
  <si>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</si>
  <si>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</si>
  <si>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</si>
  <si>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</si>
  <si>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</si>
  <si>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</si>
  <si>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</si>
  <si>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</si>
  <si>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</si>
  <si>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</si>
  <si>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</si>
  <si>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</si>
  <si>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</si>
  <si>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</si>
  <si>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</si>
  <si>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</si>
  <si>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</si>
  <si>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</si>
  <si>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</si>
  <si>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</si>
  <si>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</si>
  <si>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</si>
  <si>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</si>
  <si>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</si>
  <si>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</si>
  <si>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</si>
  <si>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</si>
  <si>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</si>
  <si>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</si>
  <si>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</si>
  <si>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</si>
  <si>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</si>
  <si>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</si>
  <si>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</si>
  <si>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</si>
  <si>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</si>
  <si>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</si>
  <si>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</si>
  <si>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</si>
  <si>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</si>
  <si>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</si>
  <si>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</si>
  <si>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</si>
  <si>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</si>
  <si>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</si>
  <si>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</si>
  <si>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</si>
  <si>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</si>
  <si>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</si>
  <si>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</si>
  <si>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</si>
  <si>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</si>
  <si>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</si>
  <si>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</si>
  <si>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</si>
  <si>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</si>
  <si>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</si>
  <si>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</si>
  <si>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</si>
  <si>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</si>
  <si>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</si>
  <si>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</si>
  <si>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</si>
  <si>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</si>
  <si>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</si>
  <si>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</si>
  <si>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</si>
  <si>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</si>
  <si>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</si>
  <si>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</si>
  <si>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</si>
  <si>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</si>
  <si>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</si>
  <si>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</si>
  <si>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</si>
  <si>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</si>
  <si>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</si>
  <si>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</si>
  <si>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</si>
  <si>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</si>
  <si>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</si>
  <si>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</si>
  <si>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</si>
  <si>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</si>
  <si>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</si>
  <si>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</si>
  <si>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</si>
  <si>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</si>
  <si>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</si>
  <si>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</si>
  <si>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</si>
  <si>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</si>
  <si>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</si>
  <si>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</si>
  <si>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</si>
  <si>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</si>
  <si>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</si>
  <si>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</si>
  <si>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</si>
  <si>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</si>
  <si>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</si>
  <si>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</si>
  <si>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</si>
  <si>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</si>
  <si>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</si>
  <si>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</si>
  <si>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</si>
  <si>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</si>
  <si>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</si>
  <si>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</si>
  <si>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</si>
  <si>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</si>
  <si>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</si>
  <si>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</si>
  <si>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</si>
  <si>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</si>
  <si>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</si>
  <si>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</si>
  <si>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</si>
  <si>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</si>
  <si>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</si>
  <si>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</si>
  <si>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</si>
  <si>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</si>
  <si>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</si>
  <si>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</si>
  <si>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</si>
  <si>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</si>
  <si>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</si>
  <si>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</si>
  <si>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</si>
  <si>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</si>
  <si>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</si>
  <si>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</si>
  <si>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</si>
  <si>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</si>
  <si>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</si>
  <si>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</si>
  <si>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</si>
  <si>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</si>
  <si>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</si>
  <si>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</si>
  <si>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</si>
  <si>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</si>
  <si>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</si>
  <si>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</si>
  <si>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</si>
  <si>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</si>
  <si>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</si>
  <si>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</si>
  <si>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</si>
  <si>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</si>
  <si>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</si>
  <si>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</si>
  <si>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</si>
  <si>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</si>
  <si>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</si>
  <si>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</si>
  <si>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</si>
  <si>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</si>
  <si>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</si>
  <si>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</si>
  <si>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</si>
  <si>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</si>
  <si>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</si>
  <si>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</si>
  <si>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</si>
  <si>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</si>
  <si>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</si>
  <si>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</si>
  <si>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</si>
  <si>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</si>
  <si>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</si>
  <si>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</si>
  <si>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</si>
  <si>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</si>
  <si>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</si>
  <si>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</si>
  <si>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</si>
  <si>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</si>
  <si>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</si>
  <si>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</si>
  <si>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</si>
  <si>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</si>
  <si>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</si>
  <si>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</si>
  <si>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</si>
  <si>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</si>
  <si>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</si>
  <si>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</si>
  <si>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</si>
  <si>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</si>
  <si>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</si>
  <si>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</si>
  <si>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</si>
  <si>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</si>
  <si>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</si>
  <si>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</si>
  <si>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</si>
  <si>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</si>
  <si>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</si>
  <si>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</si>
  <si>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</si>
  <si>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</si>
  <si>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</si>
  <si>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</si>
  <si>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</si>
  <si>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</si>
  <si>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</si>
  <si>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</si>
  <si>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</si>
  <si>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</si>
  <si>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</si>
  <si>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</si>
  <si>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</si>
  <si>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</si>
  <si>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</si>
  <si>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</si>
  <si>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</si>
  <si>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</si>
  <si>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</si>
  <si>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</si>
  <si>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</si>
  <si>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</si>
  <si>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</si>
  <si>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</si>
  <si>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</si>
  <si>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</si>
  <si>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</si>
  <si>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</si>
  <si>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</si>
  <si>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</si>
  <si>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</si>
  <si>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</si>
  <si>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</si>
  <si>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</si>
  <si>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</si>
  <si>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</si>
  <si>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</si>
  <si>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</si>
  <si>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</si>
  <si>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</si>
  <si>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</si>
  <si>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</si>
  <si>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</si>
  <si>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</si>
  <si>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</si>
  <si>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</si>
  <si>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</si>
  <si>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</si>
  <si>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</si>
  <si>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</si>
  <si>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</si>
  <si>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</si>
  <si>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</si>
  <si>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</si>
  <si>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</si>
  <si>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</si>
  <si>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</si>
  <si>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</si>
  <si>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</si>
  <si>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</si>
  <si>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</si>
  <si>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</si>
  <si>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</si>
  <si>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</si>
  <si>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</si>
  <si>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</si>
  <si>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</si>
  <si>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</si>
  <si>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</si>
  <si>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</si>
  <si>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</si>
  <si>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</si>
  <si>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</si>
  <si>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</si>
  <si>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</si>
  <si>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</si>
  <si>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</si>
  <si>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</si>
  <si>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</si>
  <si>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</si>
  <si>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</si>
  <si>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</si>
  <si>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</si>
  <si>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</si>
  <si>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</si>
  <si>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</si>
  <si>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</si>
  <si>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</si>
  <si>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</si>
  <si>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</si>
  <si>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</si>
  <si>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</si>
  <si>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</si>
  <si>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</si>
  <si>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</si>
  <si>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</si>
  <si>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</si>
  <si>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</si>
  <si>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</si>
  <si>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</si>
  <si>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</si>
  <si>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</si>
  <si>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</si>
  <si>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</si>
  <si>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</si>
  <si>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</si>
  <si>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</si>
  <si>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</si>
  <si>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</si>
  <si>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</si>
  <si>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</si>
  <si>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</si>
  <si>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</si>
  <si>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</si>
  <si>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</si>
  <si>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</si>
  <si>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</si>
  <si>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</si>
  <si>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</si>
  <si>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</si>
  <si>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</si>
  <si>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</si>
  <si>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</si>
  <si>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</si>
  <si>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</si>
  <si>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</si>
  <si>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</si>
  <si>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</si>
  <si>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</si>
  <si>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</si>
  <si>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</si>
  <si>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</si>
  <si>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</si>
  <si>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</si>
  <si>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</si>
  <si>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</si>
  <si>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</si>
  <si>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</si>
  <si>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</si>
  <si>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</si>
  <si>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</si>
  <si>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</si>
  <si>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</si>
  <si>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</si>
  <si>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</si>
  <si>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</si>
  <si>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</si>
  <si>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</si>
  <si>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</si>
  <si>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</si>
  <si>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</si>
  <si>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</si>
  <si>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</si>
  <si>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</si>
  <si>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</si>
  <si>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</si>
  <si>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</si>
  <si>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</si>
  <si>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</si>
  <si>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</si>
  <si>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</si>
  <si>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</si>
  <si>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</si>
  <si>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</si>
  <si>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</si>
  <si>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</si>
  <si>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</si>
  <si>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</si>
  <si>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</si>
  <si>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</si>
  <si>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</si>
  <si>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</si>
  <si>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</si>
  <si>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</si>
  <si>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</si>
  <si>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</si>
  <si>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</si>
  <si>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</si>
  <si>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</si>
  <si>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</si>
  <si>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</si>
  <si>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</si>
  <si>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</si>
  <si>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</si>
  <si>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</si>
  <si>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</si>
  <si>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</si>
  <si>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</si>
  <si>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</si>
  <si>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</si>
  <si>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</si>
  <si>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</si>
  <si>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</si>
  <si>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</si>
  <si>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</si>
  <si>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</si>
  <si>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</si>
  <si>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</si>
  <si>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</si>
  <si>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</si>
  <si>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</si>
  <si>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</si>
  <si>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</si>
  <si>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</si>
  <si>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</si>
  <si>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</si>
  <si>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</si>
  <si>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</si>
  <si>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</si>
  <si>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</si>
  <si>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</si>
  <si>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</si>
  <si>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</si>
  <si>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</si>
  <si>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</si>
  <si>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</si>
  <si>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</si>
  <si>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</si>
  <si>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</si>
  <si>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</si>
  <si>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</si>
  <si>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</si>
  <si>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</si>
  <si>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</si>
  <si>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</si>
  <si>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</si>
  <si>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</si>
  <si>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</si>
  <si>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</si>
  <si>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</si>
  <si>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</si>
  <si>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</si>
  <si>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</si>
  <si>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</si>
  <si>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</si>
  <si>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</si>
  <si>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</si>
  <si>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</si>
  <si>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</si>
  <si>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</si>
  <si>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</si>
  <si>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</si>
  <si>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</si>
  <si>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</si>
  <si>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</si>
  <si>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</si>
  <si>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</si>
  <si>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</si>
  <si>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</si>
  <si>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</si>
  <si>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</si>
  <si>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</si>
  <si>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</si>
  <si>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</si>
  <si>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</si>
  <si>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</si>
  <si>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</si>
  <si>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</si>
  <si>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</si>
  <si>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</si>
  <si>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</si>
  <si>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</si>
  <si>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</si>
  <si>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</si>
  <si>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</si>
  <si>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</si>
  <si>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</si>
  <si>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</si>
  <si>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</si>
  <si>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</si>
  <si>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</si>
  <si>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</si>
  <si>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</si>
  <si>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</si>
  <si>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</si>
  <si>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</si>
  <si>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</si>
  <si>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</si>
  <si>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</si>
  <si>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</si>
  <si>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</si>
  <si>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</si>
  <si>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</si>
  <si>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</si>
  <si>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</si>
  <si>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</si>
  <si>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</si>
  <si>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</si>
  <si>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</si>
  <si>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</si>
  <si>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</si>
  <si>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</si>
  <si>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</si>
  <si>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</si>
  <si>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</si>
  <si>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</si>
  <si>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</si>
  <si>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</si>
  <si>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</si>
  <si>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</si>
  <si>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</si>
  <si>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</si>
  <si>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</si>
  <si>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</si>
  <si>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</si>
  <si>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</si>
  <si>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</si>
  <si>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</si>
  <si>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</si>
  <si>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</si>
  <si>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</si>
  <si>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</si>
  <si>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</si>
  <si>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</si>
  <si>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</si>
  <si>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</si>
  <si>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</si>
  <si>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</si>
  <si>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</si>
  <si>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</si>
  <si>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</si>
  <si>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</si>
  <si>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</si>
  <si>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</si>
  <si>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</si>
  <si>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</si>
  <si>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</si>
  <si>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</si>
  <si>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</si>
  <si>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</si>
  <si>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</si>
  <si>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</si>
  <si>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</si>
  <si>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</si>
  <si>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</si>
  <si>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</si>
  <si>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</si>
  <si>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</si>
  <si>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</si>
  <si>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</si>
  <si>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</si>
  <si>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</si>
  <si>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</si>
  <si>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</si>
  <si>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</si>
  <si>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</si>
  <si>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</si>
  <si>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</si>
  <si>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</si>
  <si>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</si>
  <si>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</si>
  <si>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</si>
  <si>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</si>
  <si>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</si>
  <si>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</si>
  <si>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</si>
  <si>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</si>
  <si>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</si>
  <si>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</si>
  <si>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</si>
  <si>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</si>
  <si>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</si>
  <si>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</si>
  <si>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</si>
  <si>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</si>
  <si>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</si>
  <si>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</si>
  <si>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</si>
  <si>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</si>
  <si>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</si>
  <si>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</si>
  <si>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</si>
  <si>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</si>
  <si>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</si>
  <si>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</si>
  <si>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</si>
  <si>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</si>
  <si>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</si>
  <si>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</si>
  <si>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</si>
  <si>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</si>
  <si>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</si>
  <si>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</si>
  <si>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</si>
  <si>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</si>
  <si>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</si>
  <si>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</si>
  <si>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</si>
  <si>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</si>
  <si>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</si>
  <si>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</si>
  <si>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</si>
  <si>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</si>
  <si>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</si>
  <si>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</si>
  <si>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</si>
  <si>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</si>
  <si>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</si>
  <si>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</si>
  <si>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</si>
  <si>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</si>
  <si>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</si>
  <si>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</si>
  <si>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</si>
  <si>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</si>
  <si>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</si>
  <si>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</si>
  <si>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</si>
  <si>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</si>
  <si>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</si>
  <si>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</si>
  <si>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</si>
  <si>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</si>
  <si>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</si>
  <si>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</si>
  <si>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</si>
  <si>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</si>
  <si>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</si>
  <si>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</si>
  <si>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</si>
  <si>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</si>
  <si>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</si>
  <si>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</si>
  <si>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</si>
  <si>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</si>
  <si>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</si>
  <si>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</si>
  <si>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</si>
  <si>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</si>
  <si>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</si>
  <si>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</si>
  <si>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</si>
  <si>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</si>
  <si>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</si>
  <si>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</si>
  <si>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</si>
  <si>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</si>
  <si>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</si>
  <si>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</si>
  <si>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</si>
  <si>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</si>
  <si>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</si>
  <si>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</si>
  <si>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</si>
  <si>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</si>
  <si>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</si>
  <si>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</si>
  <si>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</si>
  <si>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</si>
  <si>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</si>
  <si>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</si>
  <si>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</si>
  <si>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</si>
  <si>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</si>
  <si>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</si>
  <si>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</si>
  <si>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</si>
  <si>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</si>
  <si>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</si>
  <si>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</si>
  <si>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</si>
  <si>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</si>
  <si>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</si>
  <si>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</si>
  <si>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</si>
  <si>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</si>
  <si>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</si>
  <si>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</si>
  <si>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</si>
  <si>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</si>
  <si>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</si>
  <si>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</si>
  <si>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</si>
  <si>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</si>
  <si>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</si>
  <si>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</si>
  <si>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</si>
  <si>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</si>
  <si>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</si>
  <si>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</si>
  <si>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</si>
  <si>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</si>
  <si>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</si>
  <si>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</si>
  <si>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</si>
  <si>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</si>
  <si>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</si>
  <si>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</si>
  <si>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</si>
  <si>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</si>
  <si>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</si>
  <si>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</si>
  <si>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</si>
  <si>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</si>
  <si>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</si>
  <si>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</si>
  <si>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</si>
  <si>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</si>
  <si>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</si>
  <si>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</si>
  <si>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</si>
  <si>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</si>
  <si>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</si>
  <si>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</si>
  <si>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</si>
  <si>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</si>
  <si>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</si>
  <si>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</si>
  <si>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</si>
  <si>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</si>
  <si>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</si>
  <si>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</si>
  <si>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</si>
  <si>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</si>
  <si>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</si>
  <si>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</si>
  <si>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</si>
  <si>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</si>
  <si>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</si>
  <si>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</si>
  <si>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</si>
  <si>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</si>
  <si>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</si>
  <si>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</si>
  <si>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</si>
  <si>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</si>
  <si>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</si>
  <si>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</si>
  <si>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</si>
  <si>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</si>
  <si>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</si>
  <si>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</si>
  <si>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</si>
  <si>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</si>
  <si>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</si>
  <si>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</si>
  <si>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</si>
  <si>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</si>
  <si>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</si>
  <si>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</si>
  <si>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</si>
  <si>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</si>
  <si>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</si>
  <si>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</si>
  <si>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</si>
  <si>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</si>
  <si>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</si>
  <si>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</si>
  <si>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</si>
  <si>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</si>
  <si>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</si>
  <si>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</si>
  <si>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</si>
  <si>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</si>
  <si>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</si>
  <si>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</si>
  <si>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</si>
  <si>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</si>
  <si>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</si>
  <si>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</si>
  <si>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</si>
  <si>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</si>
  <si>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</si>
  <si>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</si>
  <si>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</si>
  <si>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</si>
  <si>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</si>
  <si>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</si>
  <si>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</si>
  <si>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</si>
  <si>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</si>
  <si>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</si>
  <si>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</si>
  <si>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</si>
  <si>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</si>
  <si>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</si>
  <si>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</si>
  <si>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</si>
  <si>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</si>
  <si>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</si>
  <si>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</si>
  <si>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</si>
  <si>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</si>
  <si>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</si>
  <si>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</si>
  <si>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</si>
  <si>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</si>
  <si>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</si>
  <si>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</si>
  <si>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</si>
  <si>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</si>
  <si>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</si>
  <si>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</si>
  <si>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</si>
  <si>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</si>
  <si>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</si>
  <si>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</si>
  <si>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</si>
  <si>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</si>
  <si>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</si>
  <si>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</si>
  <si>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</si>
  <si>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</si>
  <si>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</si>
  <si>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</si>
  <si>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</si>
  <si>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</si>
  <si>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</si>
  <si>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</si>
  <si>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</si>
  <si>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</si>
  <si>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</si>
  <si>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</si>
  <si>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</si>
  <si>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</si>
  <si>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</si>
  <si>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</si>
  <si>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</si>
  <si>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</si>
  <si>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</si>
  <si>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</si>
  <si>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</si>
  <si>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</si>
  <si>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</si>
  <si>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</si>
  <si>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</si>
  <si>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</si>
  <si>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</si>
  <si>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</si>
  <si>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</si>
  <si>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</si>
  <si>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</si>
  <si>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</si>
  <si>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</si>
  <si>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</si>
  <si>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</si>
  <si>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</si>
  <si>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</si>
  <si>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</si>
  <si>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</si>
  <si>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</si>
  <si>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</si>
  <si>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</si>
  <si>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</si>
  <si>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</si>
  <si>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</si>
  <si>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</si>
  <si>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</si>
  <si>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</si>
  <si>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</si>
  <si>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</si>
  <si>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</si>
  <si>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</si>
  <si>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</si>
  <si>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</si>
  <si>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</si>
  <si>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</si>
  <si>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</si>
  <si>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</si>
  <si>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</si>
  <si>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</si>
  <si>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</si>
  <si>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</si>
  <si>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</si>
  <si>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</si>
  <si>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</si>
  <si>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</si>
  <si>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</si>
  <si>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</si>
  <si>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</si>
  <si>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</si>
  <si>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</si>
  <si>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</si>
  <si>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</si>
  <si>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</si>
  <si>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</si>
  <si>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</si>
  <si>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</si>
  <si>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</si>
  <si>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</si>
  <si>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</si>
  <si>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</si>
  <si>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</si>
  <si>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</si>
  <si>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</si>
  <si>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</si>
  <si>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</si>
  <si>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</si>
  <si>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</si>
  <si>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</si>
  <si>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</si>
  <si>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</si>
  <si>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</si>
  <si>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</si>
  <si>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</si>
  <si>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</si>
  <si>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</si>
  <si>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</si>
  <si>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</si>
  <si>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</si>
  <si>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</si>
  <si>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</si>
  <si>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</si>
  <si>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</si>
  <si>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</si>
  <si>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</si>
  <si>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</si>
  <si>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</si>
  <si>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</si>
  <si>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</si>
  <si>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</si>
  <si>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</si>
  <si>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</si>
  <si>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</si>
  <si>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</si>
  <si>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</si>
  <si>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</si>
  <si>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</si>
  <si>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</si>
  <si>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</si>
  <si>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</si>
  <si>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</si>
  <si>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</si>
  <si>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</si>
  <si>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</si>
  <si>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</si>
  <si>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</si>
  <si>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</si>
  <si>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</si>
  <si>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</si>
  <si>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</si>
  <si>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</si>
  <si>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</si>
  <si>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</si>
  <si>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</si>
  <si>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</si>
  <si>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</si>
  <si>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</si>
  <si>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</si>
  <si>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</si>
  <si>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</si>
  <si>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</si>
  <si>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</si>
  <si>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</si>
  <si>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</si>
  <si>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</si>
  <si>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</si>
  <si>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</si>
  <si>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</si>
  <si>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</si>
  <si>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</si>
  <si>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</si>
  <si>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</si>
  <si>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</si>
  <si>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</si>
  <si>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</si>
  <si>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</si>
  <si>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</si>
  <si>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</si>
  <si>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</si>
  <si>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</si>
  <si>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</si>
  <si>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</si>
  <si>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</si>
  <si>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</si>
  <si>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</si>
  <si>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</si>
  <si>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</si>
  <si>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</si>
  <si>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</si>
  <si>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</si>
  <si>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</si>
  <si>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</si>
  <si>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</si>
  <si>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</si>
  <si>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</si>
  <si>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</si>
  <si>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</si>
  <si>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</si>
  <si>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</si>
  <si>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</si>
  <si>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</si>
  <si>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</si>
  <si>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</si>
  <si>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</si>
  <si>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</si>
  <si>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</si>
  <si>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</si>
  <si>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</si>
  <si>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</si>
  <si>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</si>
  <si>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</si>
  <si>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</si>
  <si>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</si>
  <si>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</si>
  <si>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</si>
  <si>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</si>
  <si>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</si>
  <si>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</si>
  <si>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</si>
  <si>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</si>
  <si>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</si>
  <si>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</si>
  <si>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</si>
  <si>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</si>
  <si>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</si>
  <si>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</si>
  <si>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</si>
  <si>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</si>
  <si>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</si>
  <si>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</si>
  <si>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</si>
  <si>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</si>
  <si>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</si>
  <si>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</si>
  <si>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</si>
  <si>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</si>
  <si>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</si>
  <si>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</si>
  <si>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</si>
  <si>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</si>
  <si>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</si>
  <si>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</si>
  <si>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</si>
  <si>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</si>
  <si>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</si>
  <si>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</si>
  <si>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</si>
  <si>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</si>
  <si>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</si>
  <si>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</si>
  <si>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</si>
  <si>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</si>
  <si>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</si>
  <si>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</si>
  <si>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</si>
  <si>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</si>
  <si>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</si>
  <si>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</si>
  <si>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</si>
  <si>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</si>
  <si>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</si>
  <si>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</si>
  <si>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</si>
  <si>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</si>
  <si>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</si>
  <si>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</si>
  <si>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</si>
  <si>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</si>
  <si>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</si>
  <si>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</si>
  <si>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</si>
  <si>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</si>
  <si>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</si>
  <si>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</si>
  <si>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</si>
  <si>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</si>
  <si>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</si>
  <si>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</si>
  <si>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</si>
  <si>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</si>
  <si>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</si>
  <si>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</si>
  <si>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</si>
  <si>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</si>
  <si>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</si>
  <si>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</si>
  <si>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</si>
  <si>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</si>
  <si>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</si>
  <si>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</si>
  <si>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</si>
  <si>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</si>
  <si>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</si>
  <si>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</si>
  <si>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</si>
  <si>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</si>
  <si>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</si>
  <si>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</si>
  <si>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</si>
  <si>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</si>
  <si>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</si>
  <si>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</si>
  <si>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</si>
  <si>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</si>
  <si>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</si>
  <si>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</si>
  <si>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</si>
  <si>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</si>
  <si>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</si>
  <si>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</si>
  <si>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</si>
  <si>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</si>
  <si>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</si>
  <si>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</si>
  <si>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</si>
  <si>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</si>
  <si>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</si>
  <si>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</si>
  <si>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</si>
  <si>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</si>
  <si>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</si>
  <si>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</si>
  <si>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</si>
  <si>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</si>
  <si>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</si>
  <si>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</si>
  <si>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</si>
  <si>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</si>
  <si>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</si>
  <si>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</si>
  <si>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</si>
  <si>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</si>
  <si>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</si>
  <si>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</si>
  <si>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</si>
  <si>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</si>
  <si>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</si>
  <si>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</si>
  <si>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</si>
  <si>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</si>
  <si>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</si>
  <si>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</si>
  <si>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</si>
  <si>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</si>
  <si>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</si>
  <si>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</si>
  <si>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</si>
  <si>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</si>
  <si>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</si>
  <si>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</si>
  <si>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</si>
  <si>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</si>
  <si>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</si>
  <si>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</si>
  <si>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</si>
  <si>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</si>
  <si>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</si>
  <si>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</si>
  <si>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</si>
  <si>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</si>
  <si>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</si>
  <si>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</si>
  <si>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</si>
  <si>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</si>
  <si>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</si>
  <si>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</si>
  <si>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</si>
  <si>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</si>
  <si>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</si>
  <si>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</si>
  <si>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</si>
  <si>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</si>
  <si>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</si>
  <si>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</si>
  <si>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</si>
  <si>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</si>
  <si>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</si>
  <si>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</si>
  <si>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</si>
  <si>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</si>
  <si>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</si>
  <si>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</si>
  <si>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</si>
  <si>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</si>
  <si>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</si>
  <si>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</si>
  <si>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</si>
  <si>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</si>
  <si>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</si>
  <si>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</si>
  <si>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</si>
  <si>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</si>
  <si>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</si>
  <si>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</si>
  <si>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</si>
  <si>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</si>
  <si>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</si>
  <si>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</si>
  <si>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</si>
  <si>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</si>
  <si>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</si>
  <si>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</si>
  <si>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</si>
  <si>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</si>
  <si>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</si>
  <si>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</si>
  <si>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</si>
  <si>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</si>
  <si>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</si>
  <si>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</si>
  <si>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</si>
  <si>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</si>
  <si>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</si>
  <si>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</si>
  <si>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</si>
  <si>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</si>
  <si>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</si>
  <si>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</si>
  <si>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</si>
  <si>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</si>
  <si>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</si>
  <si>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</si>
  <si>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</si>
  <si>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</si>
  <si>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</si>
  <si>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</si>
  <si>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</si>
  <si>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</si>
  <si>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</si>
  <si>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</si>
  <si>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</si>
  <si>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</si>
  <si>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</si>
  <si>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</si>
  <si>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</si>
  <si>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</si>
  <si>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</si>
  <si>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</si>
  <si>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</si>
  <si>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</si>
  <si>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</si>
  <si>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</si>
  <si>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</si>
  <si>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</si>
  <si>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</si>
  <si>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</si>
  <si>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</si>
  <si>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</si>
  <si>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</si>
  <si>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</si>
  <si>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</si>
  <si>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</si>
  <si>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</si>
  <si>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</si>
  <si>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</si>
  <si>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</si>
  <si>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</si>
  <si>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</si>
  <si>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</si>
  <si>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</si>
  <si>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</si>
  <si>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</si>
  <si>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</si>
  <si>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</si>
  <si>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</si>
  <si>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</si>
  <si>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</si>
  <si>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</si>
  <si>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</si>
  <si>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</si>
  <si>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</si>
  <si>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</si>
  <si>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</si>
  <si>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</si>
  <si>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</si>
  <si>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</si>
  <si>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</si>
  <si>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</si>
  <si>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</si>
  <si>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</si>
  <si>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</si>
  <si>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</si>
  <si>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</si>
  <si>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</si>
  <si>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</si>
  <si>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</si>
  <si>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</si>
  <si>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</si>
  <si>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</si>
  <si>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</si>
  <si>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</si>
  <si>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</si>
  <si>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</si>
  <si>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</si>
  <si>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</si>
  <si>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</si>
  <si>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</si>
  <si>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</si>
  <si>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</si>
  <si>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</si>
  <si>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</si>
  <si>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</si>
  <si>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</si>
  <si>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</si>
  <si>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</si>
  <si>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</si>
  <si>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</si>
  <si>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</si>
  <si>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</si>
  <si>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</si>
  <si>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</si>
  <si>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</si>
  <si>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</si>
  <si>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</si>
  <si>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</si>
  <si>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</si>
  <si>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</si>
  <si>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</si>
  <si>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</si>
  <si>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</si>
  <si>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</si>
  <si>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</si>
  <si>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</si>
  <si>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</si>
  <si>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</si>
  <si>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</si>
  <si>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</si>
  <si>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</si>
  <si>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</si>
  <si>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</si>
  <si>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</si>
  <si>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</si>
  <si>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</si>
  <si>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</si>
  <si>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</si>
  <si>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</si>
  <si>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</si>
  <si>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</si>
  <si>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</si>
  <si>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</si>
  <si>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</si>
  <si>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</si>
  <si>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</si>
  <si>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</si>
  <si>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</si>
  <si>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</si>
  <si>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</si>
  <si>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</si>
  <si>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</si>
  <si>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</si>
  <si>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</si>
  <si>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</si>
  <si>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</si>
  <si>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</si>
  <si>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</si>
  <si>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</si>
  <si>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</si>
  <si>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</si>
  <si>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</si>
  <si>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</si>
  <si>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</si>
  <si>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</si>
  <si>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</si>
  <si>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</si>
  <si>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</si>
  <si>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</si>
  <si>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</si>
  <si>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</si>
  <si>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</si>
  <si>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</si>
  <si>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</si>
  <si>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</si>
  <si>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</si>
  <si>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</si>
  <si>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</si>
  <si>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</si>
  <si>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</si>
  <si>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</si>
  <si>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</si>
  <si>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</si>
  <si>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</si>
  <si>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</si>
  <si>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</si>
  <si>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</si>
  <si>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</si>
  <si>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</si>
  <si>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</si>
  <si>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</si>
  <si>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</si>
  <si>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</si>
  <si>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</si>
  <si>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</si>
  <si>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</si>
  <si>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</si>
  <si>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</si>
  <si>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</si>
  <si>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</si>
  <si>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</si>
  <si>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</si>
  <si>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</si>
  <si>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</si>
  <si>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</si>
  <si>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</si>
  <si>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</si>
  <si>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</si>
  <si>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</si>
  <si>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</si>
  <si>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</si>
  <si>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</si>
  <si>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</si>
  <si>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</si>
  <si>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</si>
  <si>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</si>
  <si>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</si>
  <si>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</si>
  <si>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</si>
  <si>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</si>
  <si>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</si>
  <si>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</si>
  <si>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</si>
  <si>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</si>
  <si>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</si>
  <si>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</si>
  <si>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</si>
  <si>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</si>
  <si>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</si>
  <si>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</si>
  <si>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</si>
  <si>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</si>
  <si>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</si>
  <si>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</si>
  <si>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</si>
  <si>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</si>
  <si>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</si>
  <si>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</si>
  <si>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</si>
  <si>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</si>
  <si>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</si>
  <si>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</si>
  <si>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</si>
  <si>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</si>
  <si>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</si>
  <si>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</si>
  <si>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</si>
  <si>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</si>
  <si>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</si>
  <si>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</si>
  <si>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</si>
  <si>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</si>
  <si>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</si>
  <si>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</si>
  <si>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</si>
  <si>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</si>
  <si>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</si>
  <si>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</si>
  <si>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</si>
  <si>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</si>
  <si>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</si>
  <si>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</si>
  <si>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</si>
  <si>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</si>
  <si>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</si>
  <si>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</si>
  <si>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</si>
  <si>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</si>
  <si>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</si>
  <si>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</si>
  <si>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</si>
  <si>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</si>
  <si>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</si>
  <si>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</si>
  <si>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</si>
  <si>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</si>
  <si>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</si>
  <si>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</si>
  <si>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</si>
  <si>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</si>
  <si>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</si>
  <si>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</si>
  <si>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</si>
  <si>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</si>
  <si>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</si>
  <si>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</si>
  <si>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</si>
  <si>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</si>
  <si>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</si>
  <si>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</si>
  <si>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</si>
  <si>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</si>
  <si>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</si>
  <si>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</si>
  <si>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</si>
  <si>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</si>
  <si>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</si>
  <si>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</si>
  <si>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</si>
  <si>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</si>
  <si>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</si>
  <si>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</si>
  <si>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</si>
  <si>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</si>
  <si>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</si>
  <si>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</si>
  <si>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</si>
  <si>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</si>
  <si>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</si>
  <si>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</si>
  <si>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</si>
  <si>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</si>
  <si>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</si>
  <si>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</si>
  <si>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</si>
  <si>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</si>
  <si>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</si>
  <si>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</si>
  <si>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</si>
  <si>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</si>
  <si>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</si>
  <si>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</si>
  <si>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</si>
  <si>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</si>
  <si>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</si>
  <si>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</si>
  <si>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</si>
  <si>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</si>
  <si>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</si>
  <si>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</si>
  <si>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</si>
  <si>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</si>
  <si>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</si>
  <si>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</si>
  <si>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</si>
  <si>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</si>
  <si>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</si>
  <si>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</si>
  <si>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</si>
  <si>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</si>
  <si>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</si>
  <si>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</si>
  <si>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</si>
  <si>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</si>
  <si>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</si>
  <si>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</si>
  <si>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</si>
  <si>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</si>
  <si>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</si>
  <si>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</si>
  <si>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</si>
  <si>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</si>
  <si>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</si>
  <si>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</si>
  <si>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</si>
  <si>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</si>
  <si>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</si>
  <si>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</si>
  <si>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</si>
  <si>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</si>
  <si>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</si>
  <si>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</si>
  <si>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</si>
  <si>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</si>
  <si>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</si>
  <si>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</si>
  <si>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</si>
  <si>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</si>
  <si>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</si>
  <si>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</si>
  <si>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</si>
  <si>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</si>
  <si>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</si>
  <si>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</si>
  <si>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</si>
  <si>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</si>
  <si>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</si>
  <si>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</si>
  <si>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</si>
  <si>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</si>
  <si>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</si>
  <si>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</si>
  <si>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</si>
  <si>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</si>
  <si>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</si>
  <si>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</si>
  <si>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</si>
  <si>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</si>
  <si>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</si>
  <si>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</si>
  <si>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</si>
  <si>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</si>
  <si>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</si>
  <si>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</si>
  <si>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</si>
  <si>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</si>
  <si>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</si>
  <si>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</si>
  <si>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</si>
  <si>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</si>
  <si>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</si>
  <si>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</si>
  <si>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</si>
  <si>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</si>
  <si>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</si>
  <si>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</si>
  <si>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</si>
  <si>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</si>
  <si>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</si>
  <si>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</si>
  <si>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</si>
  <si>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</si>
  <si>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</si>
  <si>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</si>
  <si>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</si>
  <si>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</si>
  <si>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</si>
  <si>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</si>
  <si>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</si>
  <si>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</si>
  <si>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</si>
  <si>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</si>
  <si>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</si>
  <si>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</si>
  <si>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</si>
  <si>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</si>
  <si>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</si>
  <si>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</si>
  <si>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</si>
  <si>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</si>
  <si>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</si>
  <si>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</si>
  <si>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</si>
  <si>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</si>
  <si>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</si>
  <si>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</si>
  <si>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</si>
  <si>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</si>
  <si>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</si>
  <si>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</si>
  <si>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</si>
  <si>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</si>
  <si>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</si>
  <si>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</si>
  <si>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</si>
  <si>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</si>
  <si>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</si>
  <si>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</si>
  <si>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</si>
  <si>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</si>
  <si>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</si>
  <si>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</si>
  <si>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</si>
  <si>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</si>
  <si>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</si>
  <si>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</si>
  <si>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</si>
  <si>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</si>
  <si>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</si>
  <si>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</si>
  <si>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</si>
  <si>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</si>
  <si>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</si>
  <si>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</si>
  <si>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</si>
  <si>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</si>
  <si>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</si>
  <si>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</si>
  <si>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</si>
  <si>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</si>
  <si>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</si>
  <si>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</si>
  <si>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</si>
  <si>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</si>
  <si>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</si>
  <si>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</si>
  <si>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</si>
  <si>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</si>
  <si>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</si>
  <si>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</si>
  <si>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</si>
  <si>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</si>
  <si>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</si>
  <si>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</si>
  <si>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</si>
  <si>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</si>
  <si>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</si>
  <si>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</si>
  <si>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</si>
  <si>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</si>
  <si>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</si>
  <si>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</si>
  <si>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</si>
  <si>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</si>
  <si>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</si>
  <si>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</si>
  <si>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</si>
  <si>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</si>
  <si>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</si>
  <si>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</si>
  <si>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</si>
  <si>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</si>
  <si>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</si>
  <si>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</si>
  <si>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</si>
  <si>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</si>
  <si>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</si>
  <si>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</si>
  <si>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</si>
  <si>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</si>
  <si>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</si>
  <si>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</si>
  <si>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</si>
  <si>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</si>
  <si>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</si>
  <si>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</si>
  <si>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</si>
  <si>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</si>
  <si>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</si>
  <si>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</si>
  <si>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</si>
  <si>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</si>
  <si>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</si>
  <si>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</si>
  <si>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</si>
  <si>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</si>
  <si>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</si>
  <si>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</si>
  <si>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</si>
  <si>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</si>
  <si>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</si>
  <si>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</si>
  <si>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</si>
  <si>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</si>
  <si>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</si>
  <si>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</si>
  <si>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</si>
  <si>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</si>
  <si>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</si>
  <si>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</si>
  <si>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</si>
  <si>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</si>
  <si>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</si>
  <si>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</si>
  <si>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</si>
  <si>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</si>
  <si>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</si>
  <si>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</si>
  <si>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</si>
  <si>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</si>
  <si>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</si>
  <si>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</si>
  <si>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</si>
  <si>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</si>
  <si>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</si>
  <si>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</si>
  <si>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</si>
  <si>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</si>
  <si>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</si>
  <si>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</si>
  <si>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</si>
  <si>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</si>
  <si>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</si>
  <si>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</si>
  <si>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</si>
  <si>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</si>
  <si>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</si>
  <si>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</si>
  <si>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</si>
  <si>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</si>
  <si>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</si>
  <si>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</si>
  <si>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</si>
  <si>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</si>
  <si>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</si>
  <si>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</si>
  <si>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</si>
  <si>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</si>
  <si>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</si>
  <si>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</si>
  <si>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</si>
  <si>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</si>
  <si>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</si>
  <si>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</si>
  <si>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</si>
  <si>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</si>
  <si>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</si>
  <si>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</si>
  <si>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</si>
  <si>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</si>
  <si>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</si>
  <si>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</si>
  <si>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</si>
  <si>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</si>
  <si>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</si>
  <si>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</si>
  <si>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</si>
  <si>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</si>
  <si>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</si>
  <si>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</si>
  <si>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</si>
  <si>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</si>
  <si>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</si>
  <si>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</si>
  <si>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</si>
  <si>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</si>
  <si>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</si>
  <si>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</si>
  <si>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</si>
  <si>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</si>
  <si>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</si>
  <si>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</si>
  <si>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</si>
  <si>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</si>
  <si>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</si>
  <si>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</si>
  <si>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</si>
  <si>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</si>
  <si>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</si>
  <si>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</si>
  <si>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</si>
  <si>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</si>
  <si>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</si>
  <si>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</si>
  <si>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</si>
  <si>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</si>
  <si>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</si>
  <si>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</si>
  <si>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</si>
  <si>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</si>
  <si>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</si>
  <si>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</si>
  <si>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</si>
  <si>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</si>
  <si>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</si>
  <si>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</si>
  <si>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</si>
  <si>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</si>
  <si>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</si>
  <si>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</si>
  <si>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</si>
  <si>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</si>
  <si>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</si>
  <si>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</si>
  <si>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</si>
  <si>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</si>
  <si>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</si>
  <si>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</si>
  <si>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</si>
  <si>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</si>
  <si>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</si>
  <si>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</si>
  <si>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</si>
  <si>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</si>
  <si>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</si>
  <si>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</si>
  <si>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</si>
  <si>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</si>
  <si>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</si>
  <si>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</si>
  <si>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</si>
  <si>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</si>
  <si>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</si>
  <si>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</si>
  <si>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</si>
  <si>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</si>
  <si>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</si>
  <si>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</si>
  <si>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</si>
  <si>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</si>
  <si>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</si>
  <si>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</si>
  <si>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</si>
  <si>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</si>
  <si>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</si>
  <si>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</si>
  <si>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</si>
  <si>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</si>
  <si>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</si>
  <si>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</si>
  <si>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</si>
  <si>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</si>
  <si>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</si>
  <si>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</si>
  <si>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</si>
  <si>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</si>
  <si>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</si>
  <si>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</si>
  <si>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</si>
  <si>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</si>
  <si>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</si>
  <si>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</si>
  <si>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</si>
  <si>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</si>
  <si>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</si>
  <si>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</si>
  <si>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</si>
  <si>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</si>
  <si>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</si>
  <si>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</si>
  <si>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</si>
  <si>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</si>
  <si>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</si>
  <si>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</si>
  <si>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</si>
  <si>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</si>
  <si>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</si>
  <si>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</si>
  <si>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</si>
  <si>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</si>
  <si>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</si>
  <si>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</si>
  <si>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</si>
  <si>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</si>
  <si>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</si>
  <si>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</si>
  <si>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</si>
  <si>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</si>
  <si>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</si>
  <si>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</si>
  <si>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</si>
  <si>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</si>
  <si>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</si>
  <si>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</si>
  <si>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</si>
  <si>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</si>
  <si>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</si>
  <si>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</si>
  <si>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</si>
  <si>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</si>
  <si>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</si>
  <si>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</si>
  <si>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</si>
  <si>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</si>
  <si>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</si>
  <si>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</si>
  <si>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</si>
  <si>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</si>
  <si>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</si>
  <si>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</si>
  <si>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</si>
  <si>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</si>
  <si>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</si>
  <si>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</si>
  <si>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</si>
  <si>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</si>
  <si>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</si>
  <si>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</si>
  <si>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</si>
  <si>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</si>
  <si>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</si>
  <si>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</si>
  <si>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</si>
  <si>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</si>
  <si>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</si>
  <si>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</si>
  <si>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</si>
  <si>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</si>
  <si>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</si>
  <si>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</si>
  <si>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</si>
  <si>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</si>
  <si>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</si>
  <si>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</si>
  <si>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</si>
  <si>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</si>
  <si>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</si>
  <si>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</si>
  <si>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</si>
  <si>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</si>
  <si>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</si>
  <si>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</si>
  <si>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</si>
  <si>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</si>
  <si>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</si>
  <si>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</si>
  <si>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</si>
  <si>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</si>
  <si>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</si>
  <si>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</si>
  <si>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</si>
  <si>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</si>
  <si>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</si>
  <si>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</si>
  <si>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</si>
  <si>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</si>
  <si>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</si>
  <si>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</si>
  <si>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</si>
  <si>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</si>
  <si>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</si>
  <si>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</si>
  <si>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</si>
  <si>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</si>
  <si>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</si>
  <si>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</si>
  <si>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</si>
  <si>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</si>
  <si>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</si>
  <si>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</si>
  <si>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</si>
  <si>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</si>
  <si>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</si>
  <si>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</si>
  <si>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</si>
  <si>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</si>
  <si>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</si>
  <si>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</si>
  <si>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</si>
  <si>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</si>
  <si>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</si>
  <si>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</si>
  <si>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</si>
  <si>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</si>
  <si>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</si>
  <si>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</si>
  <si>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</si>
  <si>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</si>
  <si>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</si>
  <si>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</si>
  <si>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</si>
  <si>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</si>
  <si>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</si>
  <si>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</si>
  <si>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</si>
  <si>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</si>
  <si>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</si>
  <si>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</si>
  <si>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</si>
  <si>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</si>
  <si>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</si>
  <si>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</si>
  <si>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</si>
  <si>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</si>
  <si>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</si>
  <si>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</si>
  <si>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</si>
  <si>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</si>
  <si>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</si>
  <si>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</si>
  <si>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</si>
  <si>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</si>
  <si>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</si>
  <si>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</si>
  <si>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</si>
  <si>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</si>
  <si>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</si>
  <si>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</si>
  <si>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</si>
  <si>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</si>
  <si>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</si>
  <si>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</si>
  <si>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</si>
  <si>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</si>
  <si>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</si>
  <si>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</si>
  <si>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</si>
  <si>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</si>
  <si>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</si>
  <si>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</si>
  <si>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</si>
  <si>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</si>
  <si>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</si>
  <si>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</si>
  <si>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</si>
  <si>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</si>
  <si>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</si>
  <si>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</si>
  <si>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</si>
  <si>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</si>
  <si>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</si>
  <si>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</si>
  <si>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</si>
  <si>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</si>
  <si>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</si>
  <si>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</si>
  <si>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</si>
  <si>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</si>
  <si>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</si>
  <si>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</si>
  <si>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</si>
  <si>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</si>
  <si>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</si>
  <si>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</si>
  <si>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</si>
  <si>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</si>
  <si>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</si>
  <si>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</si>
  <si>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</si>
  <si>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</si>
  <si>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</si>
  <si>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</si>
  <si>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</si>
  <si>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</si>
  <si>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</si>
  <si>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</si>
  <si>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</si>
  <si>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</si>
  <si>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</si>
  <si>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</si>
  <si>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</si>
  <si>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</si>
  <si>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</si>
  <si>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</si>
  <si>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</si>
  <si>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</si>
  <si>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</si>
  <si>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</si>
  <si>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</si>
  <si>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</si>
  <si>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</si>
  <si>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</si>
  <si>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</si>
  <si>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</si>
  <si>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</si>
  <si>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</si>
  <si>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</si>
  <si>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</si>
  <si>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</si>
  <si>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</si>
  <si>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</si>
  <si>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</si>
  <si>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</si>
  <si>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</si>
  <si>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</si>
  <si>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</si>
  <si>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</si>
  <si>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</si>
  <si>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</si>
  <si>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</si>
  <si>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</si>
  <si>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</si>
  <si>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</si>
  <si>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</si>
  <si>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</si>
  <si>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</si>
  <si>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</si>
  <si>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</si>
  <si>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</si>
  <si>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</si>
  <si>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</si>
  <si>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</si>
  <si>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</si>
  <si>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</si>
  <si>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</si>
  <si>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</si>
  <si>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</si>
  <si>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</si>
  <si>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</si>
  <si>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</si>
  <si>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</si>
  <si>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</si>
  <si>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</si>
  <si>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</si>
  <si>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</si>
  <si>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</si>
  <si>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</si>
  <si>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</si>
  <si>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</si>
  <si>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</si>
  <si>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</si>
  <si>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</si>
  <si>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</si>
  <si>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</si>
  <si>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</si>
  <si>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</si>
  <si>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</si>
  <si>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</si>
  <si>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</si>
  <si>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</si>
  <si>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</si>
  <si>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</si>
  <si>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</si>
  <si>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</si>
  <si>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</si>
  <si>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</si>
  <si>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</si>
  <si>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</si>
  <si>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</si>
  <si>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</si>
  <si>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</si>
  <si>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</si>
  <si>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</si>
  <si>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</si>
  <si>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</si>
  <si>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</si>
  <si>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</si>
  <si>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</si>
  <si>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</si>
  <si>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</si>
  <si>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</si>
  <si>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</si>
  <si>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</si>
  <si>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</si>
  <si>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</si>
  <si>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</si>
  <si>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</si>
  <si>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</si>
  <si>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</si>
  <si>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</si>
  <si>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</si>
  <si>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</si>
  <si>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</si>
  <si>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</si>
  <si>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</si>
  <si>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</si>
  <si>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</si>
  <si>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</si>
  <si>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</si>
  <si>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</si>
  <si>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</si>
  <si>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</si>
  <si>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</si>
  <si>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</si>
  <si>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</si>
  <si>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</si>
  <si>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</si>
  <si>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</si>
  <si>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</si>
  <si>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</si>
  <si>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</si>
  <si>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</si>
  <si>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</si>
  <si>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</si>
  <si>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</si>
  <si>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</si>
  <si>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</si>
  <si>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</si>
  <si>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</si>
  <si>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</si>
  <si>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</si>
  <si>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</si>
  <si>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</si>
  <si>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</si>
  <si>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</si>
  <si>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</si>
  <si>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</si>
  <si>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</si>
  <si>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</si>
  <si>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</si>
  <si>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</si>
  <si>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</si>
  <si>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</si>
  <si>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</si>
  <si>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</si>
  <si>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</si>
  <si>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</si>
  <si>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</si>
  <si>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</si>
  <si>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</si>
  <si>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</si>
  <si>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</si>
  <si>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</si>
  <si>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</si>
  <si>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</si>
  <si>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</si>
  <si>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</si>
  <si>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</si>
  <si>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</si>
  <si>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</si>
  <si>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</si>
  <si>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</si>
  <si>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</si>
  <si>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</si>
  <si>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</si>
  <si>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</si>
  <si>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</si>
  <si>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</si>
  <si>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</si>
  <si>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</si>
  <si>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</si>
  <si>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</si>
  <si>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</si>
  <si>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</si>
  <si>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</si>
  <si>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</si>
  <si>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</si>
  <si>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</si>
  <si>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</si>
  <si>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</si>
  <si>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</si>
  <si>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</si>
  <si>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</si>
  <si>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</si>
  <si>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</si>
  <si>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</si>
  <si>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</si>
  <si>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</si>
  <si>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</si>
  <si>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</si>
  <si>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</si>
  <si>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</si>
  <si>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</si>
  <si>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</si>
  <si>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</si>
  <si>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</si>
  <si>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</si>
  <si>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</si>
  <si>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</si>
  <si>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</si>
  <si>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</si>
  <si>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</si>
  <si>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</si>
  <si>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</si>
  <si>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</si>
  <si>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</si>
  <si>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</si>
  <si>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</si>
  <si>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</si>
  <si>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</si>
  <si>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</si>
  <si>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</si>
  <si>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</si>
  <si>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</si>
  <si>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</si>
  <si>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</si>
  <si>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</si>
  <si>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</si>
  <si>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</si>
  <si>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</si>
  <si>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</si>
  <si>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</si>
  <si>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</si>
  <si>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</si>
  <si>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</si>
  <si>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</si>
  <si>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</si>
  <si>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</si>
  <si>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</si>
  <si>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</si>
  <si>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</si>
  <si>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</si>
  <si>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</si>
  <si>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</si>
  <si>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</si>
  <si>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</si>
  <si>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</si>
  <si>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</si>
  <si>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</si>
  <si>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</si>
  <si>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</si>
  <si>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</si>
  <si>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</si>
  <si>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</si>
  <si>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</si>
  <si>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</si>
  <si>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</si>
  <si>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</si>
  <si>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</si>
  <si>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</si>
  <si>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</si>
  <si>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</si>
  <si>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</si>
  <si>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</si>
  <si>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</si>
  <si>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</si>
  <si>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</si>
  <si>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</si>
  <si>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</si>
  <si>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</si>
  <si>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</si>
  <si>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</si>
  <si>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</si>
  <si>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</si>
  <si>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</si>
  <si>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</si>
  <si>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</si>
  <si>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</si>
  <si>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</si>
  <si>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</si>
  <si>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</si>
  <si>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</si>
  <si>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</si>
  <si>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</si>
  <si>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</si>
  <si>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</si>
  <si>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</si>
  <si>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</si>
  <si>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</si>
  <si>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</si>
  <si>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</si>
  <si>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</si>
  <si>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</si>
  <si>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</si>
  <si>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</si>
  <si>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</si>
  <si>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</si>
  <si>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</si>
  <si>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</si>
  <si>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</si>
  <si>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</si>
  <si>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</si>
  <si>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</si>
  <si>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</si>
  <si>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</si>
  <si>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</si>
  <si>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</si>
  <si>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</si>
  <si>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</si>
  <si>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</si>
  <si>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</si>
  <si>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</si>
  <si>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</si>
  <si>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</si>
  <si>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</si>
  <si>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</si>
  <si>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</si>
  <si>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</si>
  <si>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</si>
  <si>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</si>
  <si>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</si>
  <si>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</si>
  <si>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</si>
  <si>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</si>
  <si>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</si>
  <si>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</si>
  <si>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</si>
  <si>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</si>
  <si>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</si>
  <si>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</si>
  <si>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</si>
  <si>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</si>
  <si>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</si>
  <si>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</si>
  <si>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</si>
  <si>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</si>
  <si>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</si>
  <si>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</si>
  <si>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</si>
  <si>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</si>
  <si>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</si>
  <si>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</si>
  <si>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</si>
  <si>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</si>
  <si>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</si>
  <si>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</si>
  <si>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</si>
  <si>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</si>
  <si>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</si>
  <si>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</si>
  <si>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</si>
  <si>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</si>
  <si>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</si>
  <si>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</si>
  <si>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</si>
  <si>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</si>
  <si>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</si>
  <si>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</si>
  <si>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</si>
  <si>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</si>
  <si>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</si>
  <si>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</si>
  <si>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</si>
  <si>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</si>
  <si>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</si>
  <si>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</si>
  <si>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</si>
  <si>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</si>
  <si>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</si>
  <si>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</si>
  <si>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</si>
  <si>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</si>
  <si>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</si>
  <si>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</si>
  <si>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</si>
  <si>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</si>
  <si>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</si>
  <si>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</si>
  <si>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</si>
  <si>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</si>
  <si>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</si>
  <si>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</si>
  <si>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</si>
  <si>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</si>
  <si>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</si>
  <si>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</si>
  <si>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</si>
  <si>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</si>
  <si>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</si>
  <si>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</si>
  <si>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</si>
  <si>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</si>
  <si>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</si>
  <si>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</si>
  <si>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</si>
  <si>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</si>
  <si>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</si>
  <si>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</si>
  <si>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</si>
  <si>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</si>
  <si>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</si>
  <si>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</si>
  <si>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</si>
  <si>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</si>
  <si>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</si>
  <si>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</si>
  <si>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</si>
  <si>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</si>
  <si>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</si>
  <si>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</si>
  <si>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</si>
  <si>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</si>
  <si>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</si>
  <si>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</si>
  <si>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</si>
  <si>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</si>
  <si>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</si>
  <si>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</si>
  <si>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</si>
  <si>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</si>
  <si>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</si>
  <si>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</si>
  <si>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</si>
  <si>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</si>
  <si>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</si>
  <si>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</si>
  <si>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</si>
  <si>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</si>
  <si>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</si>
  <si>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</si>
  <si>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</si>
  <si>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</si>
  <si>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</si>
  <si>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</si>
  <si>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</si>
  <si>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</si>
  <si>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</si>
  <si>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</si>
  <si>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</si>
  <si>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</si>
  <si>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</si>
  <si>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</si>
  <si>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</si>
  <si>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</si>
  <si>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</si>
  <si>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</si>
  <si>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</si>
  <si>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</si>
  <si>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</si>
  <si>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</si>
  <si>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</si>
  <si>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</si>
  <si>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</si>
  <si>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</si>
  <si>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</si>
  <si>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</si>
  <si>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</si>
  <si>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</si>
  <si>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</si>
  <si>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</si>
  <si>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</si>
  <si>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</si>
  <si>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</si>
  <si>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</si>
  <si>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</si>
  <si>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</si>
  <si>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</si>
  <si>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</si>
  <si>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</si>
  <si>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</si>
  <si>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</si>
  <si>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</si>
  <si>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</si>
  <si>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</si>
  <si>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</si>
  <si>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</si>
  <si>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</si>
  <si>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</si>
  <si>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</si>
  <si>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</si>
  <si>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</si>
  <si>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</si>
  <si>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</si>
  <si>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</si>
  <si>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</si>
  <si>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</si>
  <si>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</si>
  <si>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</si>
  <si>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</si>
  <si>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</si>
  <si>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</si>
  <si>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</si>
  <si>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</si>
  <si>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</si>
  <si>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</si>
  <si>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</si>
  <si>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</si>
  <si>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</si>
  <si>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</si>
  <si>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</si>
  <si>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</si>
  <si>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</si>
  <si>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</si>
  <si>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</si>
  <si>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</si>
  <si>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</si>
  <si>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</si>
  <si>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</si>
  <si>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</si>
  <si>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</si>
  <si>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</si>
  <si>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</si>
  <si>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</si>
  <si>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</si>
  <si>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</si>
  <si>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</si>
  <si>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</si>
  <si>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</si>
  <si>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</si>
  <si>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</si>
  <si>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</si>
  <si>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</si>
  <si>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</si>
  <si>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</si>
  <si>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</si>
  <si>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</si>
  <si>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</si>
  <si>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</si>
  <si>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</si>
  <si>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</si>
  <si>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</si>
  <si>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</si>
  <si>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</si>
  <si>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</si>
  <si>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</si>
  <si>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</si>
  <si>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</si>
  <si>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</si>
  <si>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</si>
  <si>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</si>
  <si>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</si>
  <si>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</si>
  <si>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</si>
  <si>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</si>
  <si>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</si>
  <si>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</si>
  <si>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</si>
  <si>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</si>
  <si>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</si>
  <si>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</si>
  <si>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</si>
  <si>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</si>
  <si>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</si>
  <si>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</si>
  <si>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</si>
  <si>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</si>
  <si>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</si>
  <si>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</si>
  <si>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</si>
  <si>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</si>
  <si>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</si>
  <si>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</si>
  <si>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</si>
  <si>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</si>
  <si>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</si>
  <si>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</si>
  <si>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</si>
  <si>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</si>
  <si>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</si>
  <si>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</si>
  <si>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</si>
  <si>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</si>
  <si>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</si>
  <si>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</si>
  <si>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</si>
  <si>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</si>
  <si>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</si>
  <si>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</si>
  <si>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</si>
  <si>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</si>
  <si>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</si>
  <si>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</si>
  <si>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</si>
  <si>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</si>
  <si>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</si>
  <si>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</si>
  <si>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</si>
  <si>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</si>
  <si>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</si>
  <si>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</si>
  <si>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</si>
  <si>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</si>
  <si>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</si>
  <si>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</si>
  <si>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</si>
  <si>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</si>
  <si>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</si>
  <si>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</si>
  <si>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</si>
  <si>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</si>
  <si>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</si>
  <si>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</si>
  <si>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</si>
  <si>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</si>
  <si>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</si>
  <si>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</si>
  <si>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</si>
  <si>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</si>
  <si>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</si>
  <si>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</si>
  <si>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</si>
  <si>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</si>
  <si>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</si>
  <si>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</si>
  <si>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</si>
  <si>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</si>
  <si>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</si>
  <si>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</si>
  <si>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</si>
  <si>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</si>
  <si>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</si>
  <si>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</si>
  <si>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</si>
  <si>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</si>
  <si>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</si>
  <si>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</si>
  <si>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</si>
  <si>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</si>
  <si>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</si>
  <si>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</si>
  <si>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</si>
  <si>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</si>
  <si>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</si>
  <si>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</si>
  <si>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</si>
  <si>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</si>
  <si>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</si>
  <si>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</si>
  <si>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</si>
  <si>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</si>
  <si>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</si>
  <si>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</si>
  <si>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</si>
  <si>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</si>
  <si>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</si>
  <si>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</si>
  <si>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</si>
  <si>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</si>
  <si>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</si>
  <si>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</si>
  <si>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</si>
  <si>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</si>
  <si>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</si>
  <si>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</si>
  <si>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</si>
  <si>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</si>
  <si>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</si>
  <si>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</si>
  <si>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</si>
  <si>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</si>
  <si>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</si>
  <si>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</si>
  <si>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</si>
  <si>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</si>
  <si>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</si>
  <si>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</si>
  <si>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</si>
  <si>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</si>
  <si>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</si>
  <si>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</si>
  <si>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</si>
  <si>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</si>
  <si>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</si>
  <si>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</si>
  <si>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</si>
  <si>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</si>
  <si>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</si>
  <si>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</si>
  <si>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</si>
  <si>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</si>
  <si>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</si>
  <si>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</si>
  <si>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</si>
  <si>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</si>
  <si>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</si>
  <si>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</si>
  <si>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</si>
  <si>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</si>
  <si>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</si>
  <si>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</si>
  <si>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</si>
  <si>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</si>
  <si>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</si>
  <si>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</si>
  <si>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</si>
  <si>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</si>
  <si>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</si>
  <si>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</si>
  <si>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</si>
  <si>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</si>
  <si>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</si>
  <si>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</si>
  <si>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</si>
  <si>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</si>
  <si>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</si>
  <si>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</si>
  <si>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</si>
  <si>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</si>
  <si>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</si>
  <si>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</si>
  <si>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</si>
  <si>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</si>
  <si>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</si>
  <si>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</si>
  <si>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</si>
  <si>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</si>
  <si>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</si>
  <si>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</si>
  <si>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</si>
  <si>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</si>
  <si>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</si>
  <si>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</si>
  <si>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</si>
  <si>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</si>
  <si>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</si>
  <si>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</si>
  <si>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</si>
  <si>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</si>
  <si>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</si>
  <si>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</si>
  <si>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</si>
  <si>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</si>
  <si>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</si>
  <si>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</si>
  <si>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</si>
  <si>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</si>
  <si>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</si>
  <si>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</si>
  <si>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</si>
  <si>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</si>
  <si>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</si>
  <si>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</si>
  <si>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</si>
  <si>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</si>
  <si>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</si>
  <si>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</si>
  <si>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</si>
  <si>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</si>
  <si>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</si>
  <si>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</si>
  <si>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</si>
  <si>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</si>
  <si>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</si>
  <si>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</si>
  <si>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</si>
  <si>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</si>
  <si>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</si>
  <si>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</si>
  <si>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</si>
  <si>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</si>
  <si>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</si>
  <si>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</si>
  <si>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</si>
  <si>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</si>
  <si>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</si>
  <si>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</si>
  <si>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</si>
  <si>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</si>
  <si>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</si>
  <si>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</si>
  <si>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</si>
  <si>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</si>
  <si>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</si>
  <si>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</si>
  <si>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</si>
  <si>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</si>
  <si>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</si>
  <si>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</si>
  <si>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</si>
  <si>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</si>
  <si>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</si>
  <si>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</si>
  <si>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</si>
  <si>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</si>
  <si>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</si>
  <si>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</si>
  <si>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</si>
  <si>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</si>
  <si>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</si>
  <si>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</si>
  <si>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</si>
  <si>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</si>
  <si>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</si>
  <si>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</si>
  <si>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</si>
  <si>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</si>
  <si>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</si>
  <si>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</si>
  <si>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</si>
  <si>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</si>
  <si>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</si>
  <si>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</si>
  <si>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</si>
  <si>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</si>
  <si>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</si>
  <si>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</si>
  <si>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</si>
  <si>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</si>
  <si>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</si>
  <si>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</si>
  <si>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</si>
  <si>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</si>
  <si>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</si>
  <si>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</si>
  <si>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</si>
  <si>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</si>
  <si>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</si>
  <si>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</si>
  <si>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</si>
  <si>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</si>
  <si>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</si>
  <si>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</si>
  <si>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</si>
  <si>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</si>
  <si>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</si>
  <si>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</si>
  <si>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</si>
  <si>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</si>
  <si>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</si>
  <si>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</si>
  <si>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</si>
  <si>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</si>
  <si>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</si>
  <si>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</si>
  <si>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</si>
  <si>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</si>
  <si>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</si>
  <si>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</si>
  <si>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</si>
  <si>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</si>
  <si>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</si>
  <si>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</si>
  <si>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</si>
  <si>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</si>
  <si>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</si>
  <si>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</si>
  <si>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</si>
  <si>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</si>
  <si>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</si>
  <si>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</si>
  <si>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</si>
  <si>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</si>
  <si>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</si>
  <si>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</si>
  <si>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</si>
  <si>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</si>
  <si>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</si>
  <si>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</si>
  <si>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</si>
  <si>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</si>
  <si>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</si>
  <si>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</si>
  <si>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</si>
  <si>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</si>
  <si>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</si>
  <si>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</si>
  <si>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</si>
  <si>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</si>
  <si>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</si>
  <si>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</si>
  <si>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</si>
  <si>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</si>
  <si>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</si>
  <si>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</si>
  <si>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</si>
  <si>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</si>
  <si>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</si>
  <si>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</si>
  <si>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</si>
  <si>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</si>
  <si>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</si>
  <si>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</si>
  <si>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</si>
  <si>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</si>
  <si>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</si>
  <si>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</si>
  <si>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</si>
  <si>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</si>
  <si>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</si>
  <si>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</si>
  <si>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</si>
  <si>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</si>
  <si>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</si>
  <si>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</si>
  <si>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</si>
  <si>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</si>
  <si>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</si>
  <si>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</si>
  <si>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</si>
  <si>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</si>
  <si>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</si>
  <si>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</si>
  <si>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</si>
  <si>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</si>
  <si>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</si>
  <si>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</si>
  <si>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</si>
  <si>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</si>
  <si>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</si>
  <si>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</si>
  <si>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</si>
  <si>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</si>
  <si>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</si>
  <si>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</si>
  <si>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</si>
  <si>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</si>
  <si>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</si>
  <si>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</si>
  <si>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</si>
  <si>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</si>
  <si>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</si>
  <si>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</si>
  <si>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</si>
  <si>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</si>
  <si>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</si>
  <si>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</si>
  <si>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</si>
  <si>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</si>
  <si>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</si>
  <si>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</si>
  <si>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</si>
  <si>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</si>
  <si>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</si>
  <si>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</si>
  <si>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</si>
  <si>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</si>
  <si>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</si>
  <si>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</si>
  <si>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</si>
  <si>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</si>
  <si>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</si>
  <si>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</si>
  <si>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</si>
  <si>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</si>
  <si>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</si>
  <si>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</si>
  <si>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</si>
  <si>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</si>
  <si>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</si>
  <si>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</si>
  <si>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</si>
  <si>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</si>
  <si>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</si>
  <si>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</si>
  <si>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</si>
  <si>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</si>
  <si>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</si>
  <si>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</si>
  <si>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</si>
  <si>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</si>
  <si>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</si>
  <si>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</si>
  <si>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</si>
  <si>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</si>
  <si>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</si>
  <si>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</si>
  <si>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</si>
  <si>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</si>
  <si>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</si>
  <si>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</si>
  <si>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</si>
  <si>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</si>
  <si>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</si>
  <si>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</si>
  <si>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</si>
  <si>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</si>
  <si>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</si>
  <si>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</si>
  <si>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</si>
  <si>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</si>
  <si>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</si>
  <si>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</si>
  <si>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</si>
  <si>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</si>
  <si>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</si>
  <si>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</si>
  <si>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</si>
  <si>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</si>
  <si>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</si>
  <si>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</si>
  <si>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</si>
  <si>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</si>
  <si>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</si>
  <si>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</si>
  <si>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</si>
  <si>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</si>
  <si>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</si>
  <si>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</si>
  <si>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</si>
  <si>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</si>
  <si>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</si>
  <si>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</si>
  <si>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</si>
  <si>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</si>
  <si>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</si>
  <si>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</si>
  <si>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</si>
  <si>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</si>
  <si>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</si>
  <si>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</si>
  <si>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</si>
  <si>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</si>
  <si>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</si>
  <si>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</si>
  <si>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</si>
  <si>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</si>
  <si>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</si>
  <si>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</si>
  <si>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</si>
  <si>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</si>
  <si>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</si>
  <si>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</si>
  <si>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</si>
  <si>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</si>
  <si>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</si>
  <si>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</si>
  <si>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</si>
  <si>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</si>
  <si>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</si>
  <si>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</si>
  <si>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</si>
  <si>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</si>
  <si>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</si>
  <si>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</si>
  <si>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</si>
  <si>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</si>
  <si>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</si>
  <si>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</si>
  <si>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</si>
  <si>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</si>
  <si>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</si>
  <si>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</si>
  <si>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</si>
  <si>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</si>
  <si>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</si>
  <si>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</si>
  <si>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</si>
  <si>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</si>
  <si>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</si>
  <si>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</si>
  <si>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</si>
  <si>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</si>
  <si>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</si>
  <si>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</si>
  <si>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</si>
  <si>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</si>
  <si>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</si>
  <si>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</si>
  <si>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</si>
  <si>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</si>
  <si>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</si>
  <si>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</si>
  <si>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</si>
  <si>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</si>
  <si>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</si>
  <si>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</si>
  <si>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</si>
  <si>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</si>
  <si>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</si>
  <si>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</si>
  <si>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</si>
  <si>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</si>
  <si>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</si>
  <si>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</si>
  <si>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</si>
  <si>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</si>
  <si>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</si>
  <si>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</si>
  <si>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</si>
  <si>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</si>
  <si>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</si>
  <si>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</si>
  <si>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</si>
  <si>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</si>
  <si>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</si>
  <si>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</si>
  <si>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</si>
  <si>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</si>
  <si>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</si>
  <si>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</si>
  <si>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</si>
  <si>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</si>
  <si>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</si>
  <si>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</si>
  <si>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</si>
  <si>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</si>
  <si>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</si>
  <si>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</si>
  <si>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</si>
  <si>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</si>
  <si>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</si>
  <si>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</si>
  <si>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</si>
  <si>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</si>
  <si>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</si>
  <si>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</si>
  <si>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</si>
  <si>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</si>
  <si>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</si>
  <si>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</si>
  <si>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</si>
  <si>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</si>
  <si>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</si>
  <si>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</si>
  <si>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</si>
  <si>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</si>
  <si>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</si>
  <si>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</si>
  <si>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</si>
  <si>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</si>
  <si>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</si>
  <si>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</si>
  <si>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</si>
  <si>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</si>
  <si>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</si>
  <si>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</si>
  <si>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</si>
  <si>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</si>
  <si>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</si>
  <si>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</si>
  <si>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</si>
  <si>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</si>
  <si>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</si>
  <si>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</si>
  <si>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</si>
  <si>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</si>
  <si>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</si>
  <si>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</si>
  <si>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</si>
  <si>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</si>
  <si>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</si>
  <si>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</si>
  <si>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</si>
  <si>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</si>
  <si>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</si>
  <si>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</si>
  <si>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</si>
  <si>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</si>
  <si>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</si>
  <si>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</si>
  <si>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</si>
  <si>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</si>
  <si>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</si>
  <si>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</si>
  <si>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</si>
  <si>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</si>
  <si>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</si>
  <si>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</si>
  <si>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</si>
  <si>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</si>
  <si>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</si>
  <si>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</si>
  <si>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</si>
  <si>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</si>
  <si>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</si>
  <si>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</si>
  <si>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</si>
  <si>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</si>
  <si>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</si>
  <si>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</si>
  <si>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</si>
  <si>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</si>
  <si>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</si>
  <si>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</si>
  <si>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</si>
  <si>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</si>
  <si>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</si>
  <si>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</si>
  <si>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</si>
  <si>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</si>
  <si>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</si>
  <si>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</si>
  <si>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</si>
  <si>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</si>
  <si>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</si>
  <si>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</si>
  <si>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</si>
  <si>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</si>
  <si>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</si>
  <si>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</si>
  <si>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</si>
  <si>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</si>
  <si>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</si>
  <si>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</si>
  <si>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</si>
  <si>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</si>
  <si>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</si>
  <si>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</si>
  <si>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</si>
  <si>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</si>
  <si>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</si>
  <si>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</si>
  <si>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</si>
  <si>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</si>
  <si>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</si>
  <si>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</si>
  <si>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</si>
  <si>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</si>
  <si>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</si>
  <si>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</si>
  <si>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</si>
  <si>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</si>
  <si>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</si>
  <si>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</si>
  <si>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</si>
  <si>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</si>
  <si>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</si>
  <si>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</si>
  <si>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</si>
  <si>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</si>
  <si>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</si>
  <si>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</si>
  <si>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</si>
  <si>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</si>
  <si>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</si>
  <si>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</si>
  <si>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</si>
  <si>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</si>
  <si>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</si>
  <si>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</si>
  <si>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</si>
  <si>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</si>
  <si>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</si>
  <si>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</si>
  <si>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</si>
  <si>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</si>
  <si>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</si>
  <si>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</si>
  <si>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</si>
  <si>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</si>
  <si>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</si>
  <si>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</si>
  <si>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</si>
  <si>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</si>
  <si>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</si>
  <si>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</si>
  <si>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</si>
  <si>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</si>
  <si>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</si>
  <si>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</si>
  <si>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</si>
  <si>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</si>
  <si>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</si>
  <si>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</si>
  <si>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</si>
  <si>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</si>
  <si>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</si>
  <si>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</si>
  <si>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</si>
  <si>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</si>
  <si>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</si>
  <si>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</si>
  <si>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</si>
  <si>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</si>
  <si>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</si>
  <si>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</si>
  <si>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</si>
  <si>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</si>
  <si>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</si>
  <si>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</si>
  <si>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</si>
  <si>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</si>
  <si>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</si>
  <si>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</si>
  <si>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</si>
  <si>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</si>
  <si>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</si>
  <si>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</si>
  <si>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</si>
  <si>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</si>
  <si>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</si>
  <si>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</si>
  <si>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</si>
  <si>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</si>
  <si>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</si>
  <si>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</si>
  <si>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</si>
  <si>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</si>
  <si>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</si>
  <si>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</si>
  <si>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</si>
  <si>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</si>
  <si>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</si>
  <si>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</si>
  <si>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</si>
  <si>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</si>
  <si>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</si>
  <si>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</si>
  <si>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</si>
  <si>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</si>
  <si>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</si>
  <si>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</si>
  <si>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</si>
  <si>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</si>
  <si>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</si>
  <si>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</si>
  <si>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</si>
  <si>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</si>
  <si>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</si>
  <si>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</si>
  <si>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</si>
  <si>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</si>
  <si>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</si>
  <si>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</si>
  <si>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</si>
  <si>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</si>
  <si>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</si>
  <si>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</si>
  <si>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</si>
  <si>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</si>
  <si>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</si>
  <si>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</si>
  <si>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</si>
  <si>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</si>
  <si>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</si>
  <si>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</si>
  <si>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</si>
  <si>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</si>
  <si>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</si>
  <si>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</si>
  <si>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</si>
  <si>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</si>
  <si>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</si>
  <si>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</si>
  <si>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</si>
  <si>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</si>
  <si>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</si>
  <si>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</si>
  <si>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</si>
  <si>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</si>
  <si>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</si>
  <si>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</si>
  <si>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</si>
  <si>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</si>
  <si>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</si>
  <si>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</si>
  <si>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</si>
  <si>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</si>
  <si>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</si>
  <si>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</si>
  <si>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</si>
  <si>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</si>
  <si>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</si>
  <si>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</si>
  <si>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</si>
  <si>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</si>
  <si>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</si>
  <si>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</si>
  <si>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</si>
  <si>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</si>
  <si>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</si>
  <si>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</si>
  <si>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</si>
  <si>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</si>
  <si>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</si>
  <si>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</si>
  <si>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</si>
  <si>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</si>
  <si>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</si>
  <si>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</si>
  <si>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</si>
  <si>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</si>
  <si>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</si>
  <si>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</si>
  <si>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</si>
  <si>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</si>
  <si>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</si>
  <si>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</si>
  <si>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</si>
  <si>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</si>
  <si>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</si>
  <si>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</si>
  <si>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</si>
  <si>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</si>
  <si>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</si>
  <si>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</si>
  <si>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</si>
  <si>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</si>
  <si>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</si>
  <si>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</si>
  <si>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</si>
  <si>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</si>
  <si>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</si>
  <si>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</si>
  <si>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</si>
  <si>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</si>
  <si>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</si>
  <si>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</si>
  <si>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</si>
  <si>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</si>
  <si>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</si>
  <si>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</si>
  <si>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</si>
  <si>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</si>
  <si>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</si>
  <si>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</si>
  <si>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</si>
  <si>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</si>
  <si>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</si>
  <si>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</si>
  <si>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</si>
  <si>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</si>
  <si>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</si>
  <si>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</si>
  <si>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</si>
  <si>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</si>
  <si>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</si>
  <si>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</si>
  <si>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</si>
  <si>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</si>
  <si>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</si>
  <si>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</si>
  <si>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</si>
  <si>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</si>
  <si>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</si>
  <si>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</si>
  <si>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</si>
  <si>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</si>
  <si>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</si>
  <si>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</si>
  <si>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</si>
  <si>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</si>
  <si>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</si>
  <si>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</si>
  <si>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</si>
  <si>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</si>
  <si>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</si>
  <si>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</si>
  <si>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</si>
  <si>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</si>
  <si>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</si>
  <si>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</si>
  <si>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</si>
  <si>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</si>
  <si>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</si>
  <si>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</si>
  <si>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</si>
  <si>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</si>
  <si>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</si>
  <si>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</si>
  <si>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</si>
  <si>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</si>
  <si>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</si>
  <si>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</si>
  <si>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</si>
  <si>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</si>
  <si>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</si>
  <si>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</si>
  <si>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</si>
  <si>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</si>
  <si>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</si>
  <si>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</si>
  <si>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</si>
  <si>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</si>
  <si>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</si>
  <si>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</si>
  <si>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</si>
  <si>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</si>
  <si>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</si>
  <si>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</si>
  <si>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</si>
  <si>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</si>
  <si>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</si>
  <si>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</si>
  <si>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</si>
  <si>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</si>
  <si>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</si>
  <si>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</si>
  <si>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</si>
  <si>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</si>
  <si>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</si>
  <si>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</si>
  <si>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</si>
  <si>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</si>
  <si>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</si>
  <si>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</si>
  <si>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</si>
  <si>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</si>
  <si>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</si>
  <si>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</si>
  <si>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</si>
  <si>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</si>
  <si>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</si>
  <si>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</si>
  <si>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</si>
  <si>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</si>
  <si>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</si>
  <si>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</si>
  <si>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</si>
  <si>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</si>
  <si>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</si>
  <si>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</si>
  <si>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</si>
  <si>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</si>
  <si>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</si>
  <si>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</si>
  <si>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</si>
  <si>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</si>
  <si>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</si>
  <si>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</si>
  <si>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</si>
  <si>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</si>
  <si>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</si>
  <si>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</si>
  <si>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</si>
  <si>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</si>
  <si>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</si>
  <si>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</si>
  <si>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</si>
  <si>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</si>
  <si>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</si>
  <si>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</si>
  <si>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</si>
  <si>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</si>
  <si>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</si>
  <si>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</si>
  <si>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</si>
  <si>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</si>
  <si>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</si>
  <si>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</si>
  <si>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</si>
  <si>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</si>
  <si>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</si>
  <si>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</si>
  <si>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</si>
  <si>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</si>
  <si>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</si>
  <si>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</si>
  <si>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</si>
  <si>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</si>
  <si>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</si>
  <si>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</si>
  <si>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</si>
  <si>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</si>
  <si>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</si>
  <si>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</si>
  <si>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</si>
  <si>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</si>
  <si>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</si>
  <si>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</si>
  <si>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</si>
  <si>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</si>
  <si>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</si>
  <si>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</si>
  <si>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</si>
  <si>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</si>
  <si>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</si>
  <si>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</si>
  <si>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</si>
  <si>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</si>
  <si>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</si>
  <si>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</si>
  <si>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</si>
  <si>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</si>
  <si>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</si>
  <si>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</si>
  <si>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</si>
  <si>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</si>
  <si>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</si>
  <si>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</si>
  <si>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</si>
  <si>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</si>
  <si>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</si>
  <si>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</si>
  <si>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</si>
  <si>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</si>
  <si>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</si>
  <si>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</si>
  <si>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</si>
  <si>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</si>
  <si>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</si>
  <si>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</si>
  <si>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</si>
  <si>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</si>
  <si>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</si>
  <si>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</si>
  <si>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</si>
  <si>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</si>
  <si>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</si>
  <si>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</si>
  <si>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</si>
  <si>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</si>
  <si>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</si>
  <si>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</si>
  <si>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</si>
  <si>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</si>
  <si>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</si>
  <si>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</si>
  <si>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</si>
  <si>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</si>
  <si>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</si>
  <si>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</si>
  <si>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</si>
  <si>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</si>
  <si>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</si>
  <si>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</si>
  <si>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</si>
  <si>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</si>
  <si>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</si>
  <si>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</si>
  <si>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</si>
  <si>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</si>
  <si>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</si>
  <si>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</si>
  <si>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</si>
  <si>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</si>
  <si>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</si>
  <si>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</si>
  <si>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</si>
  <si>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</si>
  <si>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</si>
  <si>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</si>
  <si>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</si>
  <si>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</si>
  <si>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</si>
  <si>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</si>
  <si>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</si>
  <si>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</si>
  <si>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</si>
  <si>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</si>
  <si>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</si>
  <si>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</si>
  <si>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</si>
  <si>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</si>
  <si>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</si>
  <si>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</si>
  <si>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</si>
  <si>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</si>
  <si>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</si>
  <si>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</si>
  <si>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</si>
  <si>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</si>
  <si>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</si>
  <si>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</si>
  <si>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</si>
  <si>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</si>
  <si>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</si>
  <si>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</si>
  <si>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</si>
  <si>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</si>
  <si>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</si>
  <si>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</si>
  <si>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</si>
  <si>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</si>
  <si>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</si>
  <si>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</si>
  <si>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</si>
  <si>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</si>
  <si>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</si>
  <si>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</si>
  <si>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</si>
  <si>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</si>
  <si>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</si>
  <si>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</si>
  <si>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</si>
  <si>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</si>
  <si>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</si>
  <si>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</si>
  <si>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</si>
  <si>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</si>
  <si>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</si>
  <si>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</si>
  <si>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</si>
  <si>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</si>
  <si>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</si>
  <si>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</si>
  <si>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</si>
  <si>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</si>
  <si>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</si>
  <si>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</si>
  <si>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</si>
  <si>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</si>
  <si>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</si>
  <si>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</si>
  <si>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</si>
  <si>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</si>
  <si>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</si>
  <si>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</si>
  <si>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</si>
  <si>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</si>
  <si>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</si>
  <si>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</si>
  <si>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</si>
  <si>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</si>
  <si>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</si>
  <si>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</si>
  <si>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</si>
  <si>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</si>
  <si>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</si>
  <si>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</si>
  <si>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</si>
  <si>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</si>
  <si>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</si>
  <si>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</si>
  <si>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</si>
  <si>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</si>
  <si>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</si>
  <si>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</si>
  <si>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</si>
  <si>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</si>
  <si>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</si>
  <si>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</si>
  <si>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</si>
  <si>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</si>
  <si>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</si>
  <si>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</si>
  <si>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</si>
  <si>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</si>
  <si>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</si>
  <si>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</si>
  <si>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</si>
  <si>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</si>
  <si>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</si>
  <si>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</si>
  <si>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</si>
  <si>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</si>
  <si>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</si>
  <si>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</si>
  <si>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</si>
  <si>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</si>
  <si>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</si>
  <si>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</si>
  <si>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</si>
  <si>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</si>
  <si>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</si>
  <si>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</si>
  <si>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</si>
  <si>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</si>
  <si>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</si>
  <si>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</si>
  <si>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</si>
  <si>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</si>
  <si>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</si>
  <si>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</si>
  <si>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</si>
  <si>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</si>
  <si>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</si>
  <si>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</si>
  <si>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</si>
  <si>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</si>
  <si>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</si>
  <si>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</si>
  <si>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</si>
  <si>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</si>
  <si>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</si>
  <si>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</si>
  <si>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</si>
  <si>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</si>
  <si>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</si>
  <si>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</si>
  <si>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</si>
  <si>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</si>
  <si>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</si>
  <si>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</si>
  <si>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</si>
  <si>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</si>
  <si>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</si>
  <si>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</si>
  <si>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</si>
  <si>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</si>
  <si>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</si>
  <si>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</si>
  <si>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</si>
  <si>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</si>
  <si>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</si>
  <si>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</si>
  <si>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</si>
  <si>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</si>
  <si>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</si>
  <si>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</si>
  <si>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</si>
  <si>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</si>
  <si>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</si>
  <si>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</si>
  <si>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</si>
  <si>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</si>
  <si>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</si>
  <si>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</si>
  <si>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</si>
  <si>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</si>
  <si>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</si>
  <si>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</si>
  <si>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</si>
  <si>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</si>
  <si>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</si>
  <si>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</si>
  <si>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</si>
  <si>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</si>
  <si>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</si>
  <si>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</si>
  <si>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</si>
  <si>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</si>
  <si>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</si>
  <si>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</si>
  <si>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</si>
  <si>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</si>
  <si>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</si>
  <si>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</si>
  <si>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</si>
  <si>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</si>
  <si>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</si>
  <si>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</si>
  <si>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</si>
  <si>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</si>
  <si>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</si>
  <si>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</si>
  <si>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</si>
  <si>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</si>
  <si>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</si>
  <si>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</si>
  <si>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</si>
  <si>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</si>
  <si>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</si>
  <si>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</si>
  <si>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</si>
  <si>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</si>
  <si>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</si>
  <si>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</si>
  <si>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</si>
  <si>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</si>
  <si>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</si>
  <si>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</si>
  <si>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</si>
  <si>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</si>
  <si>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</si>
  <si>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</si>
  <si>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</si>
  <si>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</si>
  <si>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</si>
  <si>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</si>
  <si>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</si>
  <si>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</si>
  <si>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</si>
  <si>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</si>
  <si>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</si>
  <si>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</si>
  <si>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</si>
  <si>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</si>
  <si>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</si>
  <si>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</si>
  <si>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</si>
  <si>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</si>
  <si>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</si>
  <si>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</si>
  <si>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</si>
  <si>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</si>
  <si>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</si>
  <si>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</si>
  <si>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</si>
  <si>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</si>
  <si>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</si>
  <si>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</si>
  <si>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</si>
  <si>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</si>
  <si>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</si>
  <si>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</si>
  <si>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</si>
  <si>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</si>
  <si>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</si>
  <si>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</si>
  <si>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</si>
  <si>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</si>
  <si>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</si>
  <si>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</si>
  <si>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</si>
  <si>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</si>
  <si>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</si>
  <si>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</si>
  <si>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</si>
  <si>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</si>
  <si>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</si>
  <si>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</si>
  <si>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</si>
  <si>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</si>
  <si>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</si>
  <si>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</si>
  <si>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</si>
  <si>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</si>
  <si>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</si>
  <si>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</si>
  <si>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</si>
  <si>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</si>
  <si>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</si>
  <si>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</si>
  <si>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</si>
  <si>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</si>
  <si>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</si>
  <si>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</si>
  <si>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</si>
  <si>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</si>
  <si>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</si>
  <si>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</si>
  <si>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</si>
  <si>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</si>
  <si>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</si>
  <si>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</si>
  <si>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</si>
  <si>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</si>
  <si>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</si>
  <si>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</si>
  <si>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</si>
  <si>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</si>
  <si>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</si>
  <si>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</si>
  <si>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</si>
  <si>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</si>
  <si>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</si>
  <si>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</si>
  <si>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</si>
  <si>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</si>
  <si>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</si>
  <si>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</si>
  <si>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</si>
  <si>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</si>
  <si>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</si>
  <si>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</si>
  <si>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</si>
  <si>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</si>
  <si>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</si>
  <si>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</si>
  <si>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</si>
  <si>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</si>
  <si>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</si>
  <si>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</si>
  <si>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</si>
  <si>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</si>
  <si>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</si>
  <si>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</si>
  <si>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</si>
  <si>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</si>
  <si>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</si>
  <si>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</si>
  <si>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</si>
  <si>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</si>
  <si>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</si>
  <si>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</si>
  <si>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</si>
  <si>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</si>
  <si>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</si>
  <si>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</si>
  <si>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</si>
  <si>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</si>
  <si>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</si>
  <si>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</si>
  <si>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</si>
  <si>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</si>
  <si>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</si>
  <si>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</si>
  <si>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</si>
  <si>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</si>
  <si>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</si>
  <si>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</si>
  <si>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</si>
  <si>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</si>
  <si>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</si>
  <si>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</si>
  <si>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</si>
  <si>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</si>
  <si>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</si>
  <si>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</si>
  <si>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</si>
  <si>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</si>
  <si>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</si>
  <si>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</si>
  <si>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</si>
  <si>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</si>
  <si>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</si>
  <si>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</si>
  <si>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</si>
  <si>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</si>
  <si>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</si>
  <si>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</si>
  <si>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</si>
  <si>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</si>
  <si>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</si>
  <si>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</si>
  <si>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</si>
  <si>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</si>
  <si>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</si>
  <si>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</si>
  <si>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</si>
  <si>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</si>
  <si>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</si>
  <si>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</si>
  <si>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</si>
  <si>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</si>
  <si>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</si>
  <si>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</si>
  <si>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</si>
  <si>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</si>
  <si>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</si>
  <si>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</si>
  <si>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</si>
  <si>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</si>
  <si>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</si>
  <si>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</si>
  <si>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</si>
  <si>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</si>
  <si>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</si>
  <si>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</si>
  <si>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</si>
  <si>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</si>
  <si>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</si>
  <si>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</si>
  <si>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</si>
  <si>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</si>
  <si>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</si>
  <si>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</si>
  <si>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</si>
  <si>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</si>
  <si>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</si>
  <si>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</si>
  <si>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</si>
  <si>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</si>
  <si>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</si>
  <si>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</si>
  <si>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</si>
  <si>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</si>
  <si>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</si>
  <si>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</si>
  <si>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</si>
  <si>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</si>
  <si>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</si>
  <si>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</si>
  <si>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</si>
  <si>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</si>
  <si>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</si>
  <si>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</si>
  <si>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</si>
  <si>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</si>
  <si>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</si>
  <si>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</si>
  <si>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</si>
  <si>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</si>
  <si>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</si>
  <si>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</si>
  <si>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</si>
  <si>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</si>
  <si>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</si>
  <si>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</si>
  <si>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</si>
  <si>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</si>
  <si>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</si>
  <si>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</si>
  <si>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</si>
  <si>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</si>
  <si>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</si>
  <si>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</si>
  <si>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</si>
  <si>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</si>
  <si>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</si>
  <si>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</si>
  <si>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</si>
  <si>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</si>
  <si>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</si>
  <si>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</si>
  <si>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</si>
  <si>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</si>
  <si>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</si>
  <si>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</si>
  <si>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</si>
  <si>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</si>
  <si>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</si>
  <si>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</si>
  <si>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</si>
  <si>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</si>
  <si>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</si>
  <si>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</si>
  <si>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</si>
  <si>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</si>
  <si>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</si>
  <si>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</si>
  <si>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</si>
  <si>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</si>
  <si>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</si>
  <si>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</si>
  <si>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</si>
  <si>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</si>
  <si>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</si>
  <si>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</si>
  <si>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</si>
  <si>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</si>
  <si>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</si>
  <si>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</si>
  <si>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</si>
  <si>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</si>
  <si>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</si>
  <si>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</si>
  <si>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</si>
  <si>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</si>
  <si>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</si>
  <si>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</si>
  <si>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</si>
  <si>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</si>
  <si>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</si>
  <si>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</si>
  <si>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</si>
  <si>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</si>
  <si>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</si>
  <si>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</si>
  <si>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</si>
  <si>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</si>
  <si>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</si>
  <si>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</si>
  <si>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</si>
  <si>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</si>
  <si>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</si>
  <si>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</si>
  <si>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</si>
  <si>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</si>
  <si>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</si>
  <si>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</si>
  <si>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</si>
  <si>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</si>
  <si>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</si>
  <si>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</si>
  <si>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</si>
  <si>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</si>
  <si>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</si>
  <si>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</si>
  <si>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</si>
  <si>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</si>
  <si>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</si>
  <si>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</si>
  <si>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</si>
  <si>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</si>
  <si>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</si>
  <si>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</si>
  <si>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</si>
  <si>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</si>
  <si>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</si>
  <si>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</si>
  <si>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</si>
  <si>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</si>
  <si>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</si>
  <si>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</si>
  <si>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</si>
  <si>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</si>
  <si>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</si>
  <si>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</si>
  <si>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</si>
  <si>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</si>
  <si>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</si>
  <si>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</si>
  <si>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</si>
  <si>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</si>
  <si>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</si>
  <si>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</si>
  <si>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</si>
  <si>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</si>
  <si>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</si>
  <si>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</si>
  <si>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</si>
  <si>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</si>
  <si>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</si>
  <si>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</si>
  <si>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</si>
  <si>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</si>
  <si>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</si>
  <si>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</si>
  <si>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</si>
  <si>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</si>
  <si>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</si>
  <si>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</si>
  <si>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</si>
  <si>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</si>
  <si>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</si>
  <si>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</si>
  <si>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</si>
  <si>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</si>
  <si>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</si>
  <si>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</si>
  <si>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</si>
  <si>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</si>
  <si>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</si>
  <si>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</si>
  <si>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</si>
  <si>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</si>
  <si>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</si>
  <si>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</si>
  <si>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</si>
  <si>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</si>
  <si>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</si>
  <si>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</si>
  <si>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</si>
  <si>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</si>
  <si>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</si>
  <si>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</si>
  <si>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</si>
  <si>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</si>
  <si>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</si>
  <si>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</si>
  <si>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</si>
  <si>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</si>
  <si>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</si>
  <si>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</si>
  <si>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</si>
  <si>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</si>
  <si>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</si>
  <si>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</si>
  <si>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</si>
  <si>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</si>
  <si>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</si>
  <si>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</si>
  <si>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</si>
  <si>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</si>
  <si>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</si>
  <si>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</si>
  <si>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</si>
  <si>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</si>
  <si>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</si>
  <si>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</si>
  <si>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</si>
  <si>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</si>
  <si>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</si>
  <si>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</si>
  <si>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</si>
  <si>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</si>
  <si>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</si>
  <si>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</si>
  <si>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</si>
  <si>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</si>
  <si>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</si>
  <si>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</si>
  <si>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</si>
  <si>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</si>
  <si>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</si>
  <si>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</si>
  <si>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</si>
  <si>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</si>
  <si>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</si>
  <si>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</si>
  <si>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</si>
  <si>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</si>
  <si>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</si>
  <si>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</si>
  <si>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</si>
  <si>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</si>
  <si>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</si>
  <si>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</si>
  <si>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</si>
  <si>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</si>
  <si>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</si>
  <si>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</si>
  <si>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</si>
  <si>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</si>
  <si>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</si>
  <si>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</si>
  <si>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</si>
  <si>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</si>
  <si>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</si>
  <si>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</si>
  <si>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</si>
  <si>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</si>
  <si>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</si>
  <si>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</si>
  <si>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</si>
  <si>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</si>
  <si>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</si>
  <si>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</si>
  <si>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</si>
  <si>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</si>
  <si>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</si>
  <si>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</si>
  <si>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</si>
  <si>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</si>
  <si>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</si>
  <si>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</si>
  <si>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</si>
  <si>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</si>
  <si>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</si>
  <si>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</si>
  <si>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</si>
  <si>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</si>
  <si>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</si>
  <si>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</si>
  <si>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</si>
  <si>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</si>
  <si>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</si>
  <si>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</si>
  <si>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</si>
  <si>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</si>
  <si>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</si>
  <si>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</si>
  <si>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</si>
  <si>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</si>
  <si>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</si>
  <si>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</si>
  <si>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</si>
  <si>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</si>
  <si>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</si>
  <si>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</si>
  <si>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</si>
  <si>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</si>
  <si>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</si>
  <si>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</si>
  <si>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</si>
  <si>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</si>
  <si>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</si>
  <si>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</si>
  <si>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</si>
  <si>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</si>
  <si>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</si>
  <si>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</si>
  <si>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</si>
  <si>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</si>
  <si>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</si>
  <si>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</si>
  <si>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</si>
  <si>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</si>
  <si>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</si>
  <si>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</si>
  <si>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</si>
  <si>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</si>
  <si>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</si>
  <si>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</si>
  <si>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</si>
  <si>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</si>
  <si>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</si>
  <si>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</si>
  <si>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</si>
  <si>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</si>
  <si>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</si>
  <si>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</si>
  <si>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</si>
  <si>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</si>
  <si>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</si>
  <si>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</si>
  <si>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</si>
  <si>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</si>
  <si>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</si>
  <si>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</si>
  <si>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</si>
  <si>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</si>
  <si>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</si>
  <si>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</si>
  <si>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</si>
  <si>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</si>
  <si>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</si>
  <si>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</si>
  <si>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</si>
  <si>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</si>
  <si>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</si>
  <si>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</si>
  <si>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</si>
  <si>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</si>
  <si>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</si>
  <si>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</si>
  <si>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</si>
  <si>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</si>
  <si>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</si>
  <si>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</si>
  <si>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</si>
  <si>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</si>
  <si>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</si>
  <si>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</si>
  <si>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</si>
  <si>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</si>
  <si>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</si>
  <si>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</si>
  <si>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</si>
  <si>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</si>
  <si>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</si>
  <si>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</si>
  <si>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</si>
  <si>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</si>
  <si>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</si>
  <si>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</si>
  <si>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</si>
  <si>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</si>
  <si>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</si>
  <si>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</si>
  <si>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</si>
  <si>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</si>
  <si>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</si>
  <si>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</si>
  <si>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</si>
  <si>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</si>
  <si>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</si>
  <si>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</si>
  <si>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</si>
  <si>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</si>
  <si>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</si>
  <si>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</si>
  <si>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</si>
  <si>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</si>
  <si>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</si>
  <si>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</si>
  <si>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</si>
  <si>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</si>
  <si>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</si>
  <si>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</si>
  <si>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</si>
  <si>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</si>
  <si>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</si>
  <si>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</si>
  <si>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</si>
  <si>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</si>
  <si>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</si>
  <si>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</si>
  <si>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</si>
  <si>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</si>
  <si>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</si>
  <si>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</si>
  <si>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</si>
  <si>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</si>
  <si>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</si>
  <si>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</si>
  <si>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</si>
  <si>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</si>
  <si>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</si>
  <si>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</si>
  <si>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</si>
  <si>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</si>
  <si>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</si>
  <si>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</si>
  <si>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</si>
  <si>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</si>
  <si>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</si>
  <si>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</si>
  <si>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</si>
  <si>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</si>
  <si>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</si>
  <si>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</si>
  <si>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</si>
  <si>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</si>
  <si>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</si>
  <si>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</si>
  <si>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</si>
  <si>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</si>
  <si>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</si>
  <si>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</si>
  <si>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</si>
  <si>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</si>
  <si>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</si>
  <si>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</si>
  <si>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</si>
  <si>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</si>
  <si>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</si>
  <si>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</si>
  <si>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</si>
  <si>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</si>
  <si>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</si>
  <si>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</si>
  <si>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</si>
  <si>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</si>
  <si>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</si>
  <si>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</si>
  <si>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</si>
  <si>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</si>
  <si>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</si>
  <si>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</si>
  <si>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</si>
  <si>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</si>
  <si>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</si>
  <si>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</si>
  <si>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</si>
  <si>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</si>
  <si>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</si>
  <si>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</si>
  <si>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</si>
  <si>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</si>
  <si>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</si>
  <si>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</si>
  <si>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</si>
  <si>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</si>
  <si>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</si>
  <si>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</si>
  <si>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</si>
  <si>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</si>
  <si>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</si>
  <si>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</si>
  <si>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</si>
  <si>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</si>
  <si>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</si>
  <si>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</si>
  <si>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</si>
  <si>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</si>
  <si>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</si>
  <si>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</si>
  <si>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</si>
  <si>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</si>
  <si>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</si>
  <si>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</si>
  <si>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</si>
  <si>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</si>
  <si>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</si>
  <si>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</si>
  <si>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</si>
  <si>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</si>
  <si>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</si>
  <si>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</si>
  <si>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</si>
  <si>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</si>
  <si>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</si>
  <si>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</si>
  <si>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</si>
  <si>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</si>
  <si>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</si>
  <si>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</si>
  <si>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</si>
  <si>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</si>
  <si>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</si>
  <si>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</si>
  <si>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</si>
  <si>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</si>
  <si>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</si>
  <si>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</si>
  <si>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</si>
  <si>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</si>
  <si>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</si>
  <si>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</si>
  <si>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</si>
  <si>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</si>
  <si>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</si>
  <si>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</si>
  <si>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</si>
  <si>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</si>
  <si>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</si>
  <si>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</si>
  <si>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</si>
  <si>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</si>
  <si>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</si>
  <si>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</si>
  <si>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</si>
  <si>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</si>
  <si>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</si>
  <si>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</si>
  <si>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</si>
  <si>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</si>
  <si>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</si>
  <si>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</si>
  <si>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</si>
  <si>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</si>
  <si>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</si>
  <si>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</si>
  <si>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</si>
  <si>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</si>
  <si>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</si>
  <si>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</si>
  <si>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</si>
  <si>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</si>
  <si>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</si>
  <si>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</si>
  <si>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</si>
  <si>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</si>
  <si>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</si>
  <si>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</si>
  <si>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</si>
  <si>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</si>
  <si>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</si>
  <si>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</si>
  <si>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</si>
  <si>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</si>
  <si>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</si>
  <si>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</si>
  <si>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</si>
  <si>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</si>
  <si>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</si>
  <si>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</si>
  <si>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</si>
  <si>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</si>
  <si>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</si>
  <si>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</si>
  <si>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</si>
  <si>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</si>
  <si>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</si>
  <si>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</si>
  <si>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</si>
  <si>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</si>
  <si>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</si>
  <si>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</si>
  <si>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</si>
  <si>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</si>
  <si>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</si>
  <si>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</si>
  <si>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</si>
  <si>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</si>
  <si>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</si>
  <si>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</si>
  <si>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</si>
  <si>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</si>
  <si>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</si>
  <si>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</si>
  <si>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</si>
  <si>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</si>
  <si>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</si>
  <si>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</si>
  <si>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</si>
  <si>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</si>
  <si>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</si>
  <si>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</si>
  <si>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</si>
  <si>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</si>
  <si>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</si>
  <si>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</si>
  <si>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</si>
  <si>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</si>
  <si>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</si>
  <si>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</si>
  <si>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</si>
  <si>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</si>
  <si>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</si>
  <si>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</si>
  <si>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</si>
  <si>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</si>
  <si>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</si>
  <si>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</si>
  <si>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</si>
  <si>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</si>
  <si>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</si>
  <si>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</si>
  <si>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</si>
  <si>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</si>
  <si>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</si>
  <si>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</si>
  <si>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</si>
  <si>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</si>
  <si>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</si>
  <si>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</si>
  <si>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</si>
  <si>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</si>
  <si>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</si>
  <si>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</si>
  <si>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</si>
  <si>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</si>
  <si>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</si>
  <si>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</si>
  <si>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</si>
  <si>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</si>
  <si>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</si>
  <si>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</si>
  <si>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</si>
  <si>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</si>
  <si>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</si>
  <si>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</si>
  <si>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</si>
  <si>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</si>
  <si>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</si>
  <si>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</si>
  <si>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</si>
  <si>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</si>
  <si>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</si>
  <si>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</si>
  <si>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</si>
  <si>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</si>
  <si>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</si>
  <si>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</si>
  <si>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</si>
  <si>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</si>
  <si>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</si>
  <si>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</si>
  <si>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</si>
  <si>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</si>
  <si>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</si>
  <si>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</si>
  <si>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</si>
  <si>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</si>
  <si>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</si>
  <si>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</si>
  <si>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</si>
  <si>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</si>
  <si>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</si>
  <si>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</si>
  <si>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</si>
  <si>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</si>
  <si>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</si>
  <si>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</si>
  <si>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</si>
  <si>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</si>
  <si>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</si>
  <si>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</si>
  <si>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</si>
  <si>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</si>
  <si>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</si>
  <si>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</si>
  <si>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</si>
  <si>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</si>
  <si>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</si>
  <si>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</si>
  <si>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</si>
  <si>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</si>
  <si>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</si>
  <si>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</si>
  <si>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</si>
  <si>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</si>
  <si>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</si>
  <si>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</si>
  <si>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</si>
  <si>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</si>
  <si>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</si>
  <si>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</si>
  <si>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</si>
  <si>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</si>
  <si>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</si>
  <si>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</si>
  <si>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</si>
  <si>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</si>
  <si>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</si>
  <si>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</si>
  <si>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</si>
  <si>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</si>
  <si>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</si>
  <si>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</si>
  <si>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</si>
  <si>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</si>
  <si>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</si>
  <si>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</si>
  <si>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</si>
  <si>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</si>
  <si>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</si>
  <si>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</si>
  <si>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</si>
  <si>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</si>
  <si>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</si>
  <si>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</si>
  <si>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</si>
  <si>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</si>
  <si>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</si>
  <si>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</si>
  <si>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</si>
  <si>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</si>
  <si>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</si>
  <si>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</si>
  <si>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</si>
  <si>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</si>
  <si>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</si>
  <si>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</si>
  <si>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</si>
  <si>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</si>
  <si>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</si>
  <si>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</si>
  <si>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</si>
  <si>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</si>
  <si>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</si>
  <si>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</si>
  <si>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</si>
  <si>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</si>
  <si>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</si>
  <si>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</si>
  <si>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</si>
  <si>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</si>
  <si>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</si>
  <si>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</si>
  <si>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</si>
  <si>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</si>
  <si>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</si>
  <si>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</si>
  <si>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</si>
  <si>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</si>
  <si>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</si>
  <si>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</si>
  <si>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</si>
  <si>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</si>
  <si>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</si>
  <si>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</si>
  <si>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</si>
  <si>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</si>
  <si>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</si>
  <si>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</si>
  <si>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</si>
  <si>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</si>
  <si>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</si>
  <si>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</si>
  <si>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</si>
  <si>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</si>
  <si>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</si>
  <si>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</si>
  <si>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</si>
  <si>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</si>
  <si>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</si>
  <si>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</si>
  <si>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</si>
  <si>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</si>
  <si>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</si>
  <si>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</si>
  <si>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</si>
  <si>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</si>
  <si>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</si>
  <si>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</si>
  <si>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</si>
  <si>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</si>
  <si>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</si>
  <si>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</si>
  <si>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</si>
  <si>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</si>
  <si>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</si>
  <si>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</si>
  <si>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</si>
  <si>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</si>
  <si>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</si>
  <si>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</si>
  <si>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</si>
  <si>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</si>
  <si>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</si>
  <si>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</si>
  <si>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</si>
  <si>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</si>
  <si>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</si>
  <si>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</si>
  <si>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</si>
  <si>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</si>
  <si>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</si>
  <si>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</si>
  <si>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</si>
  <si>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</si>
  <si>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</si>
  <si>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</si>
  <si>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</si>
  <si>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</si>
  <si>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</si>
  <si>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</si>
  <si>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</si>
  <si>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</si>
  <si>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</si>
  <si>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</si>
  <si>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</si>
  <si>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</si>
  <si>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</si>
  <si>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</si>
  <si>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</si>
  <si>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</si>
  <si>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</si>
  <si>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</si>
  <si>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</si>
  <si>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</si>
  <si>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</si>
  <si>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</si>
  <si>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</si>
  <si>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</si>
  <si>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</si>
  <si>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</si>
  <si>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</si>
  <si>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</si>
  <si>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</si>
  <si>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</si>
  <si>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</si>
  <si>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</si>
  <si>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</si>
  <si>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</si>
  <si>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</si>
  <si>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</si>
  <si>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</si>
  <si>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</si>
  <si>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</si>
  <si>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</si>
  <si>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</si>
  <si>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</si>
  <si>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</si>
  <si>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</si>
  <si>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</si>
  <si>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</si>
  <si>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</si>
  <si>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</si>
  <si>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</si>
  <si>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</si>
  <si>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</si>
  <si>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</si>
  <si>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</si>
  <si>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</si>
  <si>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</si>
  <si>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</si>
  <si>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</si>
  <si>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</si>
  <si>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</si>
  <si>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</si>
  <si>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</si>
  <si>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</si>
  <si>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</si>
  <si>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</si>
  <si>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</si>
  <si>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</si>
  <si>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</si>
  <si>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</si>
  <si>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</si>
  <si>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</si>
  <si>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</si>
  <si>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</si>
  <si>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</si>
  <si>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</si>
  <si>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</si>
  <si>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</si>
  <si>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</si>
  <si>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</si>
  <si>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</si>
  <si>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</si>
  <si>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</si>
  <si>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</si>
  <si>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</si>
  <si>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</si>
  <si>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</si>
  <si>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</si>
  <si>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</si>
  <si>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</si>
  <si>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</si>
  <si>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</si>
  <si>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</si>
  <si>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</si>
  <si>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</si>
  <si>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</si>
  <si>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</si>
  <si>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</si>
  <si>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</si>
  <si>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</si>
  <si>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</si>
  <si>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</si>
  <si>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</si>
  <si>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</si>
  <si>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</si>
  <si>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</si>
  <si>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</si>
  <si>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</si>
  <si>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</si>
  <si>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</si>
  <si>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</si>
  <si>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</si>
  <si>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</si>
  <si>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</si>
  <si>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</si>
  <si>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</si>
  <si>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</si>
  <si>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</si>
  <si>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</si>
  <si>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</si>
  <si>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</si>
  <si>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</si>
  <si>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</si>
  <si>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</si>
  <si>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</si>
  <si>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</si>
  <si>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</si>
  <si>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</si>
  <si>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</si>
  <si>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</si>
  <si>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</si>
  <si>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</si>
  <si>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</si>
  <si>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</si>
  <si>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</si>
  <si>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</si>
  <si>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</si>
  <si>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</si>
  <si>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</si>
  <si>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</si>
  <si>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</si>
  <si>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</si>
  <si>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</si>
  <si>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</si>
  <si>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</si>
  <si>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</si>
  <si>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</si>
  <si>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</si>
  <si>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</si>
  <si>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</si>
  <si>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</si>
  <si>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</si>
  <si>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</si>
  <si>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</si>
  <si>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</si>
  <si>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</si>
  <si>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</si>
  <si>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</si>
  <si>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</si>
  <si>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</si>
  <si>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</si>
  <si>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</si>
  <si>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</si>
  <si>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</si>
  <si>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</si>
  <si>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</si>
  <si>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</si>
  <si>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</si>
  <si>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</si>
  <si>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</si>
  <si>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</si>
  <si>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</si>
  <si>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</si>
  <si>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</si>
  <si>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</si>
  <si>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</si>
  <si>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</si>
  <si>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</si>
  <si>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</si>
  <si>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</si>
  <si>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</si>
  <si>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</si>
  <si>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</si>
  <si>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</si>
  <si>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</si>
  <si>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</si>
  <si>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</si>
  <si>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</si>
  <si>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</si>
  <si>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</si>
  <si>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</si>
  <si>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</si>
  <si>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</si>
  <si>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</si>
  <si>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</si>
  <si>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</si>
  <si>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</si>
  <si>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</si>
  <si>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</si>
  <si>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</si>
  <si>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</si>
  <si>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</si>
  <si>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</si>
  <si>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</si>
  <si>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</si>
  <si>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</si>
  <si>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</si>
  <si>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</si>
  <si>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</si>
  <si>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</si>
  <si>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</si>
  <si>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</si>
  <si>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</si>
  <si>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</si>
  <si>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</si>
  <si>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</si>
  <si>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</si>
  <si>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</si>
  <si>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</si>
  <si>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</si>
  <si>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</si>
  <si>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</si>
  <si>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</si>
  <si>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</si>
  <si>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</si>
  <si>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</si>
  <si>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</si>
  <si>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</si>
  <si>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</si>
  <si>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</si>
  <si>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</si>
  <si>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</si>
  <si>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</si>
  <si>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</si>
  <si>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</si>
  <si>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</si>
  <si>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</si>
  <si>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</si>
  <si>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</si>
  <si>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</si>
  <si>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</si>
  <si>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</si>
  <si>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</si>
  <si>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</si>
  <si>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</si>
  <si>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</si>
  <si>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</si>
  <si>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</si>
  <si>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</si>
  <si>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</si>
  <si>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</si>
  <si>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</si>
  <si>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</si>
  <si>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</si>
  <si>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</si>
  <si>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</si>
  <si>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</si>
  <si>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</si>
  <si>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</si>
  <si>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</si>
  <si>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</si>
  <si>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</si>
  <si>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</si>
  <si>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</si>
  <si>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</si>
  <si>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</si>
  <si>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</si>
  <si>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</si>
  <si>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</si>
  <si>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</si>
  <si>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</si>
  <si>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</si>
  <si>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</si>
  <si>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</si>
  <si>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</si>
  <si>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</si>
  <si>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</si>
  <si>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</si>
  <si>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</si>
  <si>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</si>
  <si>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</si>
  <si>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</si>
  <si>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</si>
  <si>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</si>
  <si>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</si>
  <si>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</si>
  <si>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</si>
  <si>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</si>
  <si>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</si>
  <si>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</si>
  <si>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</si>
  <si>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</si>
  <si>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</si>
  <si>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</si>
  <si>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</si>
  <si>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</si>
  <si>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</si>
  <si>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</si>
  <si>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</si>
  <si>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</si>
  <si>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</si>
  <si>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</si>
  <si>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</si>
  <si>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</si>
  <si>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</si>
  <si>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</si>
  <si>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</si>
  <si>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</si>
  <si>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</si>
  <si>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</si>
  <si>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</si>
  <si>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</si>
  <si>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</si>
  <si>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</si>
  <si>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</si>
  <si>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</si>
  <si>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</si>
  <si>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</si>
  <si>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</si>
  <si>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</si>
  <si>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</si>
  <si>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</si>
  <si>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</si>
  <si>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</si>
  <si>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</si>
  <si>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</si>
  <si>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</si>
  <si>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</si>
  <si>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</si>
  <si>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</si>
  <si>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</si>
  <si>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</si>
  <si>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</si>
  <si>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</si>
  <si>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</si>
  <si>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</si>
  <si>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</si>
  <si>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</si>
  <si>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</si>
  <si>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</si>
  <si>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</si>
  <si>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</si>
  <si>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</si>
  <si>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</si>
  <si>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</si>
  <si>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</si>
  <si>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</si>
  <si>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</si>
  <si>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</si>
  <si>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</si>
  <si>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</si>
  <si>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</si>
  <si>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</si>
  <si>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</si>
  <si>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</si>
  <si>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</si>
  <si>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</si>
  <si>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</si>
  <si>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</si>
  <si>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</si>
  <si>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</si>
  <si>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</si>
  <si>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</si>
  <si>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</si>
  <si>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</si>
  <si>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</si>
  <si>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</si>
  <si>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</si>
  <si>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</si>
  <si>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</si>
  <si>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</si>
  <si>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</si>
  <si>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</si>
  <si>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</si>
  <si>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</si>
  <si>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</si>
  <si>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</si>
  <si>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</si>
  <si>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</si>
  <si>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</si>
  <si>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</si>
  <si>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</si>
  <si>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</si>
  <si>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</si>
  <si>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</si>
  <si>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</si>
  <si>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</si>
  <si>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</si>
  <si>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</si>
  <si>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</si>
  <si>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</si>
  <si>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</si>
  <si>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</si>
  <si>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</si>
  <si>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</si>
  <si>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</si>
  <si>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</si>
  <si>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</si>
  <si>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</si>
  <si>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</si>
  <si>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</si>
  <si>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</si>
  <si>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</si>
  <si>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</si>
  <si>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</si>
  <si>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</si>
  <si>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</si>
  <si>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</si>
  <si>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</si>
  <si>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</si>
  <si>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</si>
  <si>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</si>
  <si>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</si>
  <si>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</si>
  <si>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</si>
  <si>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</si>
  <si>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</si>
  <si>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</si>
  <si>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</si>
  <si>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</si>
  <si>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</si>
  <si>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</si>
  <si>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</si>
  <si>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</si>
  <si>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</si>
  <si>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</si>
  <si>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</si>
  <si>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</si>
  <si>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</si>
  <si>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</si>
  <si>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</si>
  <si>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</si>
  <si>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</si>
  <si>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</si>
  <si>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</si>
  <si>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</si>
  <si>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</si>
  <si>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</si>
  <si>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</si>
  <si>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</si>
  <si>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</si>
  <si>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</si>
  <si>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</si>
  <si>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</si>
  <si>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</si>
  <si>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</si>
  <si>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</si>
  <si>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</si>
  <si>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</si>
  <si>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</si>
  <si>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</si>
  <si>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</si>
  <si>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</si>
  <si>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</si>
  <si>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</si>
  <si>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</si>
  <si>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</si>
  <si>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</si>
  <si>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</si>
  <si>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</si>
  <si>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</si>
  <si>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</si>
  <si>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</si>
  <si>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</si>
  <si>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</si>
  <si>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</si>
  <si>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</si>
  <si>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</si>
  <si>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</si>
  <si>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</si>
  <si>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</si>
  <si>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</si>
  <si>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</si>
  <si>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</si>
  <si>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</si>
  <si>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</si>
  <si>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</si>
  <si>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</si>
  <si>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</si>
  <si>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</si>
  <si>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</si>
  <si>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</si>
  <si>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</si>
  <si>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</si>
  <si>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</si>
  <si>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</si>
  <si>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</si>
  <si>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</si>
  <si>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</si>
  <si>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</si>
  <si>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</si>
  <si>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</si>
  <si>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</si>
  <si>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</si>
  <si>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</si>
  <si>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</si>
  <si>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</si>
  <si>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</si>
  <si>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</si>
  <si>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</si>
  <si>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</si>
  <si>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</si>
  <si>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</si>
  <si>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</si>
  <si>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</si>
  <si>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</si>
  <si>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</si>
  <si>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</si>
  <si>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</si>
  <si>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</si>
  <si>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</si>
  <si>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</si>
  <si>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</si>
  <si>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</si>
  <si>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</si>
  <si>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</si>
  <si>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</si>
  <si>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</si>
  <si>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</si>
  <si>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</si>
  <si>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</si>
  <si>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</si>
  <si>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</si>
  <si>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</si>
  <si>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</si>
  <si>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</si>
  <si>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</si>
  <si>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</si>
  <si>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</si>
  <si>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</si>
  <si>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</si>
  <si>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</si>
  <si>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</si>
  <si>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</si>
  <si>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</si>
  <si>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</si>
  <si>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</si>
  <si>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</si>
  <si>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</si>
  <si>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</si>
  <si>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</si>
  <si>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</si>
  <si>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</si>
  <si>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</si>
  <si>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</si>
  <si>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</si>
  <si>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</si>
  <si>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</si>
  <si>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</si>
  <si>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</si>
  <si>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</si>
  <si>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</si>
  <si>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</si>
  <si>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</si>
  <si>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</si>
  <si>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</si>
  <si>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</si>
  <si>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</si>
  <si>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</si>
  <si>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</si>
  <si>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</si>
  <si>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</si>
  <si>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</si>
  <si>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</si>
  <si>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</si>
  <si>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</si>
  <si>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</si>
  <si>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</si>
  <si>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</si>
  <si>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</si>
  <si>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</si>
  <si>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</si>
  <si>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</si>
  <si>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</si>
  <si>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</si>
  <si>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</si>
  <si>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</si>
  <si>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</si>
  <si>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</si>
  <si>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</si>
  <si>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</si>
  <si>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</si>
  <si>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</si>
  <si>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</si>
  <si>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</si>
  <si>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</si>
  <si>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</si>
  <si>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</si>
  <si>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</si>
  <si>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</si>
  <si>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</si>
  <si>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</si>
  <si>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</si>
  <si>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</si>
  <si>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</si>
  <si>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</si>
  <si>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</si>
  <si>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</si>
  <si>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</si>
  <si>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</si>
  <si>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</si>
  <si>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</si>
  <si>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</si>
  <si>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</si>
  <si>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</si>
  <si>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</si>
  <si>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</si>
  <si>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</si>
  <si>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</si>
  <si>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</si>
  <si>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</si>
  <si>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</si>
  <si>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</si>
  <si>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</si>
  <si>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</si>
  <si>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</si>
  <si>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</si>
  <si>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</si>
  <si>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</si>
  <si>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</si>
  <si>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</si>
  <si>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</si>
  <si>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</si>
  <si>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</si>
  <si>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</si>
  <si>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</si>
  <si>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</si>
  <si>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</si>
  <si>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</si>
  <si>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</si>
  <si>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</si>
  <si>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</si>
  <si>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</si>
  <si>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</si>
  <si>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</si>
  <si>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</si>
  <si>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</si>
  <si>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</si>
  <si>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</si>
  <si>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</si>
  <si>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</si>
  <si>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</si>
  <si>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</si>
  <si>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</si>
  <si>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</si>
  <si>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</si>
  <si>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</si>
  <si>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</si>
  <si>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</si>
  <si>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</si>
  <si>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</si>
  <si>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</si>
  <si>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</si>
  <si>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</si>
  <si>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</si>
  <si>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</si>
  <si>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</si>
  <si>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</si>
  <si>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</si>
  <si>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</si>
  <si>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</si>
  <si>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</si>
  <si>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</si>
  <si>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</si>
  <si>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</si>
  <si>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</si>
  <si>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</si>
  <si>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</si>
  <si>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</si>
  <si>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</si>
  <si>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</si>
  <si>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</si>
  <si>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</si>
  <si>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</si>
  <si>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</si>
  <si>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</si>
  <si>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</si>
  <si>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</si>
  <si>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</si>
  <si>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</si>
  <si>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</si>
  <si>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</si>
  <si>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</si>
  <si>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</si>
  <si>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</si>
  <si>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</si>
  <si>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</si>
  <si>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</si>
  <si>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</si>
  <si>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</si>
  <si>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</si>
  <si>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</si>
  <si>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</si>
  <si>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</si>
  <si>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</si>
  <si>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</si>
  <si>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</si>
  <si>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</si>
  <si>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</si>
  <si>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</si>
  <si>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</si>
  <si>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</si>
  <si>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</si>
  <si>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</si>
  <si>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</si>
  <si>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</si>
  <si>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</si>
  <si>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</si>
  <si>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</si>
  <si>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</si>
  <si>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</si>
  <si>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</si>
  <si>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</si>
  <si>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</si>
  <si>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</si>
  <si>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</si>
  <si>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</si>
  <si>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</si>
  <si>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</si>
  <si>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</si>
  <si>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</si>
  <si>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</si>
  <si>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</si>
  <si>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</si>
  <si>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</si>
  <si>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</si>
  <si>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</si>
  <si>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</si>
  <si>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</si>
  <si>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</si>
  <si>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</si>
  <si>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</si>
  <si>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</si>
  <si>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</si>
  <si>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</si>
  <si>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</si>
  <si>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</si>
  <si>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</si>
  <si>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</si>
  <si>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</si>
  <si>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</si>
  <si>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</si>
  <si>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</si>
  <si>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</si>
  <si>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</si>
  <si>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</si>
  <si>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</si>
  <si>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</si>
  <si>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</si>
  <si>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</si>
  <si>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</si>
  <si>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</si>
  <si>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</si>
  <si>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</si>
  <si>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</si>
  <si>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</si>
  <si>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</si>
  <si>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</si>
  <si>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</si>
  <si>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</si>
  <si>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</si>
  <si>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</si>
  <si>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</si>
  <si>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</si>
  <si>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</si>
  <si>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</si>
  <si>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</si>
  <si>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</si>
  <si>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</si>
  <si>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</si>
  <si>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</si>
  <si>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</si>
  <si>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</si>
  <si>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</si>
  <si>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</si>
  <si>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</si>
  <si>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</si>
  <si>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</si>
  <si>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</si>
  <si>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</si>
  <si>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</si>
  <si>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</si>
  <si>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</si>
  <si>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</si>
  <si>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</si>
  <si>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</si>
  <si>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</si>
  <si>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</si>
  <si>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</si>
  <si>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</si>
  <si>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</si>
  <si>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</si>
  <si>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</si>
  <si>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</si>
  <si>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</si>
  <si>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</si>
  <si>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</si>
  <si>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</si>
  <si>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</si>
  <si>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</si>
  <si>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</si>
  <si>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</si>
  <si>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</si>
  <si>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</si>
  <si>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</si>
  <si>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</si>
  <si>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</si>
  <si>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</si>
  <si>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</si>
  <si>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</si>
  <si>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</si>
  <si>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</si>
  <si>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</si>
  <si>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</si>
  <si>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</si>
  <si>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</si>
  <si>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</si>
  <si>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</si>
  <si>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</si>
  <si>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</si>
  <si>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</si>
  <si>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</si>
  <si>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</si>
  <si>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</si>
  <si>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</si>
  <si>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</si>
  <si>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</si>
  <si>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</si>
  <si>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</si>
  <si>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</si>
  <si>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</si>
  <si>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</si>
  <si>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</si>
  <si>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</si>
  <si>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</si>
  <si>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</si>
  <si>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</si>
  <si>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</si>
  <si>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</si>
  <si>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</si>
  <si>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</si>
  <si>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</si>
  <si>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</si>
  <si>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</si>
  <si>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</si>
  <si>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</si>
  <si>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</si>
  <si>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</si>
  <si>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</si>
  <si>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</si>
  <si>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</si>
  <si>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</si>
  <si>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</si>
  <si>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</si>
  <si>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</si>
  <si>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</si>
  <si>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</si>
  <si>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</si>
  <si>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</si>
  <si>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</si>
  <si>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</si>
  <si>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</si>
  <si>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</si>
  <si>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</si>
  <si>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</si>
  <si>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</si>
  <si>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</si>
  <si>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</si>
  <si>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</si>
  <si>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</si>
  <si>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</si>
  <si>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</si>
  <si>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</si>
  <si>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</si>
  <si>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</si>
  <si>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</si>
  <si>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</si>
  <si>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</si>
  <si>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</si>
  <si>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</si>
  <si>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</si>
  <si>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</si>
  <si>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</si>
  <si>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</si>
  <si>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</si>
  <si>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</si>
  <si>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</si>
  <si>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</si>
  <si>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</si>
  <si>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</si>
  <si>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</si>
  <si>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</si>
  <si>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</si>
  <si>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</si>
  <si>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</si>
  <si>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</si>
  <si>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</si>
  <si>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</si>
  <si>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</si>
  <si>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</si>
  <si>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</si>
  <si>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</si>
  <si>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</si>
  <si>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</si>
  <si>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</si>
  <si>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</si>
  <si>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</si>
  <si>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</si>
  <si>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</si>
  <si>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</si>
  <si>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</si>
  <si>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</si>
  <si>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</si>
  <si>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</si>
  <si>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</si>
  <si>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</si>
  <si>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</si>
  <si>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</si>
  <si>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</si>
  <si>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</si>
  <si>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</si>
  <si>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</si>
  <si>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</si>
  <si>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</si>
  <si>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</si>
  <si>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</si>
  <si>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</si>
  <si>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</si>
  <si>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</si>
  <si>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</si>
  <si>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</si>
  <si>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</si>
  <si>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</si>
  <si>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</si>
  <si>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</si>
  <si>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</si>
  <si>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</si>
  <si>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</si>
  <si>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</si>
  <si>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</si>
  <si>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</si>
  <si>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</si>
  <si>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</si>
  <si>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</si>
  <si>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</si>
  <si>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</si>
  <si>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</si>
  <si>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</si>
  <si>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</si>
  <si>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</si>
  <si>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</si>
  <si>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</si>
  <si>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</si>
  <si>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</si>
  <si>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</si>
  <si>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</si>
  <si>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</si>
  <si>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</si>
  <si>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</si>
  <si>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</si>
  <si>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</si>
  <si>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</si>
  <si>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</si>
  <si>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</si>
  <si>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</si>
  <si>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</si>
  <si>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</si>
  <si>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</si>
  <si>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</si>
  <si>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</si>
  <si>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</si>
  <si>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</si>
  <si>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</si>
  <si>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</si>
  <si>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</si>
  <si>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</si>
  <si>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</si>
  <si>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</si>
  <si>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</si>
  <si>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</si>
  <si>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</si>
  <si>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</si>
  <si>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</si>
  <si>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</si>
  <si>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</si>
  <si>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</si>
  <si>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</si>
  <si>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</si>
  <si>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</si>
  <si>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</si>
  <si>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</si>
  <si>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</si>
  <si>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</si>
  <si>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</si>
  <si>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</si>
  <si>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</si>
  <si>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</si>
  <si>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</si>
  <si>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</si>
  <si>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</si>
  <si>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</si>
  <si>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</si>
  <si>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</si>
  <si>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</si>
  <si>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</si>
  <si>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</si>
  <si>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</si>
  <si>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</si>
  <si>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</si>
  <si>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</si>
  <si>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</si>
  <si>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</si>
  <si>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</si>
  <si>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</si>
  <si>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</si>
  <si>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</si>
  <si>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</si>
  <si>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</si>
  <si>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</si>
  <si>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</si>
  <si>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</si>
  <si>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</si>
  <si>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</si>
  <si>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</si>
  <si>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</si>
  <si>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</si>
  <si>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</si>
  <si>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</si>
  <si>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</si>
  <si>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</si>
  <si>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</si>
  <si>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</si>
  <si>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</si>
  <si>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</si>
  <si>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</si>
  <si>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</si>
  <si>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</si>
  <si>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</si>
  <si>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</si>
  <si>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</si>
  <si>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</si>
  <si>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</si>
  <si>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</si>
  <si>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</si>
  <si>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</si>
  <si>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</si>
  <si>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</si>
  <si>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</si>
  <si>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</si>
  <si>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</si>
  <si>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</si>
  <si>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</si>
  <si>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</si>
  <si>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</si>
  <si>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</si>
  <si>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</si>
  <si>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</si>
  <si>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</si>
  <si>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</si>
  <si>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</si>
  <si>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</si>
  <si>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</si>
  <si>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</si>
  <si>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</si>
  <si>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</si>
  <si>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</si>
  <si>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</si>
  <si>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</si>
  <si>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</si>
  <si>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</si>
  <si>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</si>
  <si>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</si>
  <si>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</si>
  <si>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</si>
  <si>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</si>
  <si>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</si>
  <si>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</si>
  <si>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</si>
  <si>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</si>
  <si>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</si>
  <si>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</si>
  <si>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</si>
  <si>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</si>
  <si>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</si>
  <si>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</si>
  <si>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</si>
  <si>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</si>
  <si>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</si>
  <si>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</si>
  <si>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</si>
  <si>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</si>
  <si>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</si>
  <si>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</si>
  <si>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</si>
  <si>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</si>
  <si>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</si>
  <si>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</si>
  <si>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</si>
  <si>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</si>
  <si>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</si>
  <si>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</si>
  <si>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</si>
  <si>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</si>
  <si>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</si>
  <si>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</si>
  <si>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</si>
  <si>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</si>
  <si>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</si>
  <si>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</si>
  <si>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</si>
  <si>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</si>
  <si>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</si>
  <si>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</si>
  <si>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</si>
  <si>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</si>
  <si>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</si>
  <si>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</si>
  <si>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</si>
  <si>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</si>
  <si>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</si>
  <si>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</si>
  <si>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</si>
  <si>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</si>
  <si>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</si>
  <si>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</si>
  <si>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</si>
  <si>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</si>
  <si>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</si>
  <si>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</si>
  <si>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</si>
  <si>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</si>
  <si>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</si>
  <si>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</si>
  <si>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</si>
  <si>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</si>
  <si>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</si>
  <si>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</si>
  <si>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</si>
  <si>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</si>
  <si>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</si>
  <si>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</si>
  <si>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</si>
  <si>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</si>
  <si>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</si>
  <si>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</si>
  <si>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</si>
  <si>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</si>
  <si>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</si>
  <si>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</si>
  <si>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</si>
  <si>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</si>
  <si>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</si>
  <si>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</si>
  <si>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</si>
  <si>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</si>
  <si>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</si>
  <si>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</si>
  <si>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</si>
  <si>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</si>
  <si>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</si>
  <si>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</si>
  <si>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</si>
  <si>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</si>
  <si>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</si>
  <si>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</si>
  <si>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</si>
  <si>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</si>
  <si>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</si>
  <si>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</si>
  <si>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</si>
  <si>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</si>
  <si>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</si>
  <si>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</si>
  <si>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</si>
  <si>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</si>
  <si>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</si>
  <si>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</si>
  <si>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</si>
  <si>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</si>
  <si>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</si>
  <si>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</si>
  <si>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</si>
  <si>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</si>
  <si>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</si>
  <si>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</si>
  <si>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</si>
  <si>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</si>
  <si>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</si>
  <si>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</si>
  <si>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</si>
  <si>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</si>
  <si>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</si>
  <si>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</si>
  <si>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</si>
  <si>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</si>
  <si>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</si>
  <si>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</si>
  <si>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</si>
  <si>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</si>
  <si>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</si>
  <si>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</si>
  <si>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</si>
  <si>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</si>
  <si>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</si>
  <si>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</si>
  <si>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</si>
  <si>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</si>
  <si>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</si>
  <si>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</si>
  <si>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</si>
  <si>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</si>
  <si>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</si>
  <si>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</si>
  <si>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</si>
  <si>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</si>
  <si>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</si>
  <si>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</si>
  <si>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</si>
  <si>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</si>
  <si>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</si>
  <si>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</si>
  <si>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</si>
  <si>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</si>
  <si>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</si>
  <si>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</si>
  <si>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</si>
  <si>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</si>
  <si>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</si>
  <si>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</si>
  <si>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</si>
  <si>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</si>
  <si>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</si>
  <si>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</si>
  <si>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</si>
  <si>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</si>
  <si>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</si>
  <si>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</si>
  <si>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</si>
  <si>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</si>
  <si>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</si>
  <si>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</si>
  <si>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</si>
  <si>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</si>
  <si>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</si>
  <si>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</si>
  <si>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</si>
  <si>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</si>
  <si>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</si>
  <si>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</si>
  <si>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</si>
  <si>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</si>
  <si>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</si>
  <si>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</si>
  <si>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</si>
  <si>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</si>
  <si>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</si>
  <si>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</si>
  <si>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</si>
  <si>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</si>
  <si>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</si>
  <si>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</si>
  <si>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</si>
  <si>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</si>
  <si>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</si>
  <si>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</si>
  <si>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</si>
  <si>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</si>
  <si>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</si>
  <si>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</si>
  <si>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</si>
  <si>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</si>
  <si>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</si>
  <si>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</si>
  <si>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</si>
  <si>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</si>
  <si>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</si>
  <si>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</si>
  <si>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</si>
  <si>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</si>
  <si>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</si>
  <si>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</si>
  <si>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</si>
  <si>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</si>
  <si>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</si>
  <si>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</si>
  <si>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</si>
  <si>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</si>
  <si>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</si>
  <si>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</si>
  <si>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</si>
  <si>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</si>
  <si>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</si>
  <si>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</si>
  <si>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</si>
  <si>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</si>
  <si>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</si>
  <si>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</si>
  <si>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</si>
  <si>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</si>
  <si>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</si>
  <si>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</si>
  <si>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</si>
  <si>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</si>
  <si>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</si>
  <si>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</si>
  <si>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</si>
  <si>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</si>
  <si>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</si>
  <si>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</si>
  <si>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</si>
  <si>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</si>
  <si>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</si>
  <si>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</si>
  <si>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</si>
  <si>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</si>
  <si>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</si>
  <si>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</si>
  <si>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</si>
  <si>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</si>
  <si>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</si>
  <si>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</si>
  <si>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</si>
  <si>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</si>
  <si>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</si>
  <si>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</si>
  <si>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</si>
  <si>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</si>
  <si>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</si>
  <si>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</si>
  <si>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</si>
  <si>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</si>
  <si>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</si>
  <si>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</si>
  <si>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</si>
  <si>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</si>
  <si>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</si>
  <si>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</si>
  <si>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</si>
  <si>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</si>
  <si>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</si>
  <si>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</si>
  <si>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</si>
  <si>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</si>
  <si>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</si>
  <si>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</si>
  <si>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</si>
  <si>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</si>
  <si>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</si>
  <si>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</si>
  <si>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</si>
  <si>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</si>
  <si>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</si>
  <si>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</si>
  <si>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</si>
  <si>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</si>
  <si>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</si>
  <si>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</si>
  <si>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</si>
  <si>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</si>
  <si>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</si>
  <si>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</si>
  <si>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</si>
  <si>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</si>
  <si>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</si>
  <si>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</si>
  <si>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</si>
  <si>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</si>
  <si>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</si>
  <si>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</si>
  <si>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</si>
  <si>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</si>
  <si>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</si>
  <si>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</si>
  <si>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</si>
  <si>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</si>
  <si>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</si>
  <si>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</si>
  <si>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</si>
  <si>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</si>
  <si>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</si>
  <si>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</si>
  <si>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</si>
  <si>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</si>
  <si>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</si>
  <si>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</si>
  <si>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</si>
  <si>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</si>
  <si>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</si>
  <si>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</si>
  <si>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</si>
  <si>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</si>
  <si>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</si>
  <si>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</si>
  <si>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</si>
  <si>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</si>
  <si>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</si>
  <si>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</si>
  <si>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</si>
  <si>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</si>
  <si>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</si>
  <si>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</si>
  <si>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</si>
  <si>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</si>
  <si>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</si>
  <si>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</si>
  <si>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</si>
  <si>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</si>
  <si>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</si>
  <si>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</si>
  <si>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</si>
  <si>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</si>
  <si>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</si>
  <si>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</si>
  <si>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</si>
  <si>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</si>
  <si>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</si>
  <si>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</si>
  <si>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</si>
  <si>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</si>
  <si>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</si>
  <si>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</si>
  <si>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</si>
  <si>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</si>
  <si>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</si>
  <si>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</si>
  <si>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</si>
  <si>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</si>
  <si>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</si>
  <si>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</si>
  <si>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</si>
  <si>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</si>
  <si>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</si>
  <si>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</si>
  <si>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</si>
  <si>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</si>
  <si>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</si>
  <si>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</si>
  <si>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</si>
  <si>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</si>
  <si>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</si>
  <si>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</si>
  <si>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</si>
  <si>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</si>
  <si>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</si>
  <si>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</si>
  <si>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</si>
  <si>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</si>
  <si>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</si>
  <si>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</si>
  <si>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</si>
  <si>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</si>
  <si>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</si>
  <si>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</si>
  <si>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</si>
  <si>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</si>
  <si>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</si>
  <si>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</si>
  <si>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</si>
  <si>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</si>
  <si>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</si>
  <si>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</si>
  <si>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</si>
  <si>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</si>
  <si>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</si>
  <si>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</si>
  <si>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</si>
  <si>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</si>
  <si>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</si>
  <si>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</si>
  <si>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</si>
  <si>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</si>
  <si>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</si>
  <si>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</si>
  <si>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</si>
  <si>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</si>
  <si>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</si>
  <si>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</si>
  <si>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</si>
  <si>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</si>
  <si>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</si>
  <si>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</si>
  <si>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</si>
  <si>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</si>
  <si>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</si>
  <si>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</si>
  <si>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</si>
  <si>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</si>
  <si>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</si>
  <si>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</si>
  <si>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</si>
  <si>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</si>
  <si>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</si>
  <si>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</si>
  <si>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</si>
  <si>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</si>
  <si>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</si>
  <si>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</si>
  <si>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</si>
  <si>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</si>
  <si>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</si>
  <si>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</si>
  <si>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</si>
  <si>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</si>
  <si>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</si>
  <si>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</si>
  <si>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</si>
  <si>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</si>
  <si>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</si>
  <si>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</si>
  <si>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</si>
  <si>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</si>
  <si>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</si>
  <si>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</si>
  <si>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</si>
  <si>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</si>
  <si>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</si>
  <si>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</si>
  <si>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</si>
  <si>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</si>
  <si>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</si>
  <si>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</si>
  <si>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</si>
  <si>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</si>
  <si>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</si>
  <si>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</si>
  <si>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</si>
  <si>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</si>
  <si>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</si>
  <si>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</si>
  <si>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</si>
  <si>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</si>
  <si>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</si>
  <si>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</si>
  <si>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</si>
  <si>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</si>
  <si>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</si>
  <si>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</si>
  <si>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</si>
  <si>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</si>
  <si>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</si>
  <si>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</si>
  <si>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</si>
  <si>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</si>
  <si>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</si>
  <si>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</si>
  <si>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</si>
  <si>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</si>
  <si>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</si>
  <si>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</si>
  <si>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</si>
  <si>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</si>
  <si>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</si>
  <si>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</si>
  <si>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</si>
  <si>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</si>
  <si>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</si>
  <si>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</si>
  <si>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</si>
  <si>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</si>
  <si>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</si>
  <si>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</si>
  <si>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</si>
  <si>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</si>
  <si>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</si>
  <si>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</si>
  <si>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</si>
  <si>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</si>
  <si>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</si>
  <si>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</si>
  <si>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</si>
  <si>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</si>
  <si>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</si>
  <si>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</si>
  <si>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</si>
  <si>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</si>
  <si>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</si>
  <si>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</si>
  <si>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</si>
  <si>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</si>
  <si>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</si>
  <si>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</si>
  <si>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</si>
  <si>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</si>
  <si>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</si>
  <si>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</si>
  <si>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</si>
  <si>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</si>
  <si>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</si>
  <si>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</si>
  <si>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</si>
  <si>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</si>
  <si>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</si>
  <si>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</si>
  <si>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</si>
  <si>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</si>
  <si>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</si>
  <si>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</si>
  <si>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</si>
  <si>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</si>
  <si>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</si>
  <si>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</si>
  <si>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</si>
  <si>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</si>
  <si>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</si>
  <si>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</si>
  <si>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</si>
  <si>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</si>
  <si>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</si>
  <si>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</si>
  <si>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</si>
  <si>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</si>
  <si>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</si>
  <si>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</si>
  <si>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</si>
  <si>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</si>
  <si>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</si>
  <si>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</si>
  <si>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</si>
  <si>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</si>
  <si>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</si>
  <si>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</si>
  <si>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</si>
  <si>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</si>
  <si>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</si>
  <si>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</si>
  <si>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</si>
  <si>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</si>
  <si>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</si>
  <si>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</si>
  <si>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</si>
  <si>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</si>
  <si>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</si>
  <si>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</si>
  <si>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</si>
  <si>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</si>
  <si>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</si>
  <si>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</si>
  <si>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</si>
  <si>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</si>
  <si>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</si>
  <si>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</si>
  <si>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</si>
  <si>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</si>
  <si>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</si>
  <si>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</si>
  <si>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</si>
  <si>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</si>
  <si>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</si>
  <si>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</si>
  <si>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</si>
  <si>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</si>
  <si>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</si>
  <si>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</si>
  <si>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</si>
  <si>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</si>
  <si>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</si>
  <si>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</si>
  <si>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</si>
  <si>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</si>
  <si>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</si>
  <si>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</si>
  <si>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</si>
  <si>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</si>
  <si>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</si>
  <si>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</si>
  <si>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</si>
  <si>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</si>
  <si>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</si>
  <si>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</si>
  <si>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</si>
  <si>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</si>
  <si>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</si>
  <si>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</si>
  <si>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</si>
  <si>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</si>
  <si>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</si>
  <si>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</si>
  <si>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</si>
  <si>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</si>
  <si>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</si>
  <si>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</si>
  <si>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</si>
  <si>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</si>
  <si>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</si>
  <si>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</si>
  <si>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</si>
  <si>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</si>
  <si>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</si>
  <si>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</si>
  <si>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</si>
  <si>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</si>
  <si>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</si>
  <si>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</si>
  <si>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</si>
  <si>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</si>
  <si>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</si>
  <si>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</si>
  <si>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</si>
  <si>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</si>
  <si>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</si>
  <si>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</si>
  <si>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</si>
  <si>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</si>
  <si>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</si>
  <si>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</si>
  <si>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</si>
  <si>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</si>
  <si>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</si>
  <si>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</si>
  <si>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</si>
  <si>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</si>
  <si>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</si>
  <si>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</si>
  <si>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</si>
  <si>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</si>
  <si>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</si>
  <si>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</si>
  <si>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</si>
  <si>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</si>
  <si>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</si>
  <si>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</si>
  <si>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</si>
  <si>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</si>
  <si>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</si>
  <si>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</si>
  <si>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</si>
  <si>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</si>
  <si>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</si>
  <si>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</si>
  <si>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</si>
  <si>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</si>
  <si>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</si>
  <si>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</si>
  <si>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</si>
  <si>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</si>
  <si>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</si>
  <si>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</si>
  <si>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</si>
  <si>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</si>
  <si>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</si>
  <si>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</si>
  <si>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</si>
  <si>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</si>
  <si>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</si>
  <si>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</si>
  <si>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</si>
  <si>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</si>
  <si>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</si>
  <si>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</si>
  <si>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</si>
  <si>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</si>
  <si>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</si>
  <si>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</si>
  <si>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</si>
  <si>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</si>
  <si>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</si>
  <si>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</si>
  <si>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</si>
  <si>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</si>
  <si>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</si>
  <si>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</si>
  <si>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</si>
  <si>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</si>
  <si>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</si>
  <si>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</si>
  <si>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</si>
  <si>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</si>
  <si>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</si>
  <si>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</si>
  <si>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</si>
  <si>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</si>
  <si>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</si>
  <si>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</si>
  <si>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</si>
  <si>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</si>
  <si>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</si>
  <si>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</si>
  <si>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</si>
  <si>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</si>
  <si>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</si>
  <si>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</si>
  <si>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</si>
  <si>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</si>
  <si>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</si>
  <si>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</si>
  <si>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</si>
  <si>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</si>
  <si>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</si>
  <si>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</si>
  <si>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</si>
  <si>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</si>
  <si>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</si>
  <si>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</si>
  <si>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</si>
  <si>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</si>
  <si>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</si>
  <si>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</si>
  <si>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</si>
  <si>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</si>
  <si>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</si>
  <si>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</si>
  <si>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</si>
  <si>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</si>
  <si>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</si>
  <si>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</si>
  <si>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</si>
  <si>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</si>
  <si>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</si>
  <si>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</si>
  <si>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</si>
  <si>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</si>
  <si>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</si>
  <si>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</si>
  <si>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</si>
  <si>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</si>
  <si>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</si>
  <si>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</si>
  <si>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</si>
  <si>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</si>
  <si>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</si>
  <si>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</si>
  <si>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</si>
  <si>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</si>
  <si>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</si>
  <si>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</si>
  <si>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</si>
  <si>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</si>
  <si>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</si>
  <si>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</si>
  <si>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</si>
  <si>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</si>
  <si>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</si>
  <si>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</si>
  <si>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</si>
  <si>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</si>
  <si>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</si>
  <si>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</si>
  <si>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</si>
  <si>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</si>
  <si>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</si>
  <si>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</si>
  <si>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</si>
  <si>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</si>
  <si>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</si>
  <si>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</si>
  <si>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</si>
  <si>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</si>
  <si>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</si>
  <si>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</si>
  <si>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</si>
  <si>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</si>
  <si>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</si>
  <si>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</si>
  <si>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</si>
  <si>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</si>
  <si>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</si>
  <si>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</si>
  <si>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</si>
  <si>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</si>
  <si>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</si>
  <si>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</si>
  <si>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</si>
  <si>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</si>
  <si>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</si>
  <si>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</si>
  <si>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</si>
  <si>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</si>
  <si>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</si>
  <si>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</si>
  <si>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</si>
  <si>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</si>
  <si>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</si>
  <si>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</si>
  <si>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</si>
  <si>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</si>
  <si>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</si>
  <si>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</si>
  <si>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</si>
  <si>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</si>
  <si>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</si>
  <si>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</si>
  <si>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</si>
  <si>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</si>
  <si>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</si>
  <si>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</si>
  <si>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</si>
  <si>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</si>
  <si>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</si>
  <si>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</si>
  <si>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</si>
  <si>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</si>
  <si>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</si>
  <si>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</si>
  <si>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</si>
  <si>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</si>
  <si>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</si>
  <si>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</si>
  <si>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</si>
  <si>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</si>
  <si>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</si>
  <si>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</si>
  <si>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</si>
  <si>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</si>
  <si>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</si>
  <si>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</si>
  <si>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</si>
  <si>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</si>
  <si>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</si>
  <si>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</si>
  <si>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</si>
  <si>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</si>
  <si>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</si>
  <si>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</si>
  <si>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</si>
  <si>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</si>
  <si>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</si>
  <si>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</si>
  <si>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</si>
  <si>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</si>
  <si>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</si>
  <si>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</si>
  <si>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</si>
  <si>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</si>
  <si>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</si>
  <si>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</si>
  <si>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</si>
  <si>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</si>
  <si>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</si>
  <si>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</si>
  <si>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</si>
  <si>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</si>
  <si>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</si>
  <si>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</si>
  <si>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</si>
  <si>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</si>
  <si>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</si>
  <si>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</si>
  <si>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</si>
  <si>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</si>
  <si>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</si>
  <si>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</si>
  <si>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</si>
  <si>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</si>
  <si>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</si>
  <si>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</si>
  <si>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</si>
  <si>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</si>
  <si>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</si>
  <si>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</si>
  <si>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</si>
  <si>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</si>
  <si>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</si>
  <si>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</si>
  <si>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</si>
  <si>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</si>
  <si>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</si>
  <si>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</si>
  <si>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</si>
  <si>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</si>
  <si>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</si>
  <si>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</si>
  <si>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</si>
  <si>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</si>
  <si>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</si>
  <si>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</si>
  <si>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</si>
  <si>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</si>
  <si>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</si>
  <si>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</si>
  <si>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</si>
  <si>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</si>
  <si>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</si>
  <si>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</si>
  <si>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</si>
  <si>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</si>
  <si>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</si>
  <si>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</si>
  <si>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</si>
  <si>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</si>
  <si>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</si>
  <si>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</si>
  <si>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</si>
  <si>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</si>
  <si>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</si>
  <si>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</si>
  <si>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</si>
  <si>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</si>
  <si>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</si>
  <si>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</si>
  <si>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</si>
  <si>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</si>
  <si>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</si>
  <si>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</si>
  <si>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</si>
  <si>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</si>
  <si>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</si>
  <si>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</si>
  <si>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</si>
  <si>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</si>
  <si>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</si>
  <si>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</si>
  <si>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</si>
  <si>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</si>
  <si>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</si>
  <si>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</si>
  <si>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</si>
  <si>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</si>
  <si>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</si>
  <si>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</si>
  <si>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</si>
  <si>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</si>
  <si>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</si>
  <si>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</si>
  <si>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</si>
  <si>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</si>
  <si>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</si>
  <si>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</si>
  <si>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</si>
  <si>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</si>
  <si>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</si>
  <si>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</si>
  <si>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</si>
  <si>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</si>
  <si>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</si>
  <si>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</si>
  <si>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</si>
  <si>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</si>
  <si>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</si>
  <si>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</si>
  <si>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</si>
  <si>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</si>
  <si>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</si>
  <si>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</si>
  <si>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</si>
  <si>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</si>
  <si>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</si>
  <si>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</si>
  <si>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</si>
  <si>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</si>
  <si>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</si>
  <si>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</si>
  <si>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</si>
  <si>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</si>
  <si>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</si>
  <si>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</si>
  <si>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</si>
  <si>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</si>
  <si>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</si>
  <si>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</si>
  <si>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</si>
  <si>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</si>
  <si>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</si>
  <si>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</si>
  <si>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</si>
  <si>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</si>
  <si>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</si>
  <si>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</si>
  <si>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</si>
  <si>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</si>
  <si>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</si>
  <si>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</si>
  <si>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</si>
  <si>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</si>
  <si>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</si>
  <si>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</si>
  <si>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</si>
  <si>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</si>
  <si>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</si>
  <si>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</si>
  <si>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</si>
  <si>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</si>
  <si>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</si>
  <si>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</si>
  <si>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</si>
  <si>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</si>
  <si>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</si>
  <si>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</si>
  <si>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</si>
  <si>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</si>
  <si>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</si>
  <si>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</si>
  <si>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</si>
  <si>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</si>
  <si>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</si>
  <si>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</si>
  <si>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</si>
  <si>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</si>
  <si>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</si>
  <si>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</si>
  <si>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</si>
  <si>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</si>
  <si>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</si>
  <si>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</si>
  <si>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</si>
  <si>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</si>
  <si>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</si>
  <si>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</si>
  <si>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</si>
  <si>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</si>
  <si>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</si>
  <si>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</si>
  <si>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</si>
  <si>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</si>
  <si>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</si>
  <si>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</si>
  <si>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</si>
  <si>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</si>
  <si>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</si>
  <si>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</si>
  <si>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</si>
  <si>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</si>
  <si>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</si>
  <si>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</si>
  <si>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</si>
  <si>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</si>
  <si>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</si>
  <si>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</si>
  <si>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</si>
  <si>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</si>
  <si>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</si>
  <si>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</si>
  <si>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</si>
  <si>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</si>
  <si>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</si>
  <si>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</si>
  <si>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</si>
  <si>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</si>
  <si>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</si>
  <si>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</si>
  <si>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</si>
  <si>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</si>
  <si>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</si>
  <si>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</si>
  <si>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</si>
  <si>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</si>
  <si>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</si>
  <si>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</si>
  <si>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</si>
  <si>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</si>
  <si>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</si>
  <si>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</si>
  <si>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</si>
  <si>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</si>
  <si>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</si>
  <si>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</si>
  <si>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</si>
  <si>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</si>
  <si>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</si>
  <si>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</si>
  <si>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</si>
  <si>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</si>
  <si>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</si>
  <si>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</si>
  <si>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</si>
  <si>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</si>
  <si>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</si>
  <si>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</si>
  <si>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</si>
  <si>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</si>
  <si>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</si>
  <si>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</si>
  <si>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</si>
  <si>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</si>
  <si>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</si>
  <si>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</si>
  <si>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</si>
  <si>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</si>
  <si>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</si>
  <si>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</si>
  <si>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</si>
  <si>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</si>
  <si>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</si>
  <si>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</si>
  <si>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</si>
  <si>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</si>
  <si>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</si>
  <si>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</si>
  <si>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</si>
  <si>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</si>
  <si>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</si>
  <si>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</si>
  <si>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</si>
  <si>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</si>
  <si>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</si>
  <si>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</si>
  <si>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</si>
  <si>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</si>
  <si>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</si>
  <si>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</si>
  <si>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</si>
  <si>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</si>
  <si>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</si>
  <si>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</si>
  <si>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</si>
  <si>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</si>
  <si>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</si>
  <si>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</si>
  <si>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</si>
  <si>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</si>
  <si>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</si>
  <si>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</si>
  <si>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</si>
  <si>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</si>
  <si>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</si>
  <si>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</si>
  <si>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</si>
  <si>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</si>
  <si>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</si>
  <si>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</si>
  <si>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</si>
  <si>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</si>
  <si>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</si>
  <si>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</si>
  <si>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</si>
  <si>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</si>
  <si>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</si>
  <si>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</si>
  <si>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</si>
  <si>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</si>
  <si>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</si>
  <si>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</si>
  <si>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</si>
  <si>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</si>
  <si>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</si>
  <si>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</si>
  <si>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</si>
  <si>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</si>
  <si>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</si>
  <si>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</si>
  <si>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</si>
  <si>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</si>
  <si>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</si>
  <si>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</si>
  <si>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</si>
  <si>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</si>
  <si>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</si>
  <si>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</si>
  <si>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</si>
  <si>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</si>
  <si>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</si>
  <si>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</si>
  <si>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</si>
  <si>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</si>
  <si>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</si>
  <si>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</si>
  <si>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</si>
  <si>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</si>
  <si>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</si>
  <si>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</si>
  <si>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</si>
  <si>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</si>
  <si>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</si>
  <si>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</si>
  <si>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</si>
  <si>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</si>
  <si>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</si>
  <si>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</si>
  <si>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</si>
  <si>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</si>
  <si>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</si>
  <si>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</si>
  <si>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</si>
  <si>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</si>
  <si>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</si>
  <si>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</si>
  <si>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</si>
  <si>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</si>
  <si>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</si>
  <si>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</si>
  <si>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</si>
  <si>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</si>
  <si>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</si>
  <si>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</si>
  <si>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</si>
  <si>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</si>
  <si>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</si>
  <si>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</si>
  <si>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</si>
  <si>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</si>
  <si>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</si>
  <si>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</si>
  <si>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</si>
  <si>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</si>
  <si>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</si>
  <si>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</si>
  <si>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</si>
  <si>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</si>
  <si>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</si>
  <si>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</si>
  <si>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</si>
  <si>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</si>
  <si>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</si>
  <si>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</si>
  <si>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</si>
  <si>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</si>
  <si>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</si>
  <si>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</si>
  <si>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</si>
  <si>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</si>
  <si>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</si>
  <si>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</si>
  <si>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</si>
  <si>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</si>
  <si>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</si>
  <si>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</si>
  <si>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</si>
  <si>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</si>
  <si>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</si>
  <si>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</si>
  <si>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</si>
  <si>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</si>
  <si>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</si>
  <si>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</si>
  <si>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</si>
  <si>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</si>
  <si>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</si>
  <si>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</si>
  <si>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</si>
  <si>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</si>
  <si>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</si>
  <si>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</si>
  <si>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</si>
  <si>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</si>
  <si>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</si>
  <si>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</si>
  <si>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</si>
  <si>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</si>
  <si>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</si>
  <si>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</si>
  <si>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</si>
  <si>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</si>
  <si>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</si>
  <si>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</si>
  <si>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</si>
  <si>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</si>
  <si>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</si>
  <si>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</si>
  <si>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</si>
  <si>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</si>
  <si>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</si>
  <si>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</si>
  <si>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</si>
  <si>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</si>
  <si>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</si>
  <si>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</si>
  <si>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</si>
  <si>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</si>
  <si>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</si>
  <si>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</si>
  <si>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</si>
  <si>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</si>
  <si>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</si>
  <si>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</si>
  <si>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</si>
  <si>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</si>
  <si>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</si>
  <si>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</si>
  <si>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</si>
  <si>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</si>
  <si>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</si>
  <si>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</si>
  <si>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</si>
  <si>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</si>
  <si>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</si>
  <si>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</si>
  <si>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</si>
  <si>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</si>
  <si>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</si>
  <si>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</si>
  <si>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</si>
  <si>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</si>
  <si>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</si>
  <si>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</si>
  <si>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</si>
  <si>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</si>
  <si>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</si>
  <si>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</si>
  <si>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</si>
  <si>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</si>
  <si>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</si>
  <si>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</si>
  <si>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</si>
  <si>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</si>
  <si>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</si>
  <si>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</si>
  <si>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</si>
  <si>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</si>
  <si>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</si>
  <si>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</si>
  <si>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</si>
  <si>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</si>
  <si>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</si>
  <si>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</si>
  <si>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</si>
  <si>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</si>
  <si>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</si>
  <si>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</si>
  <si>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</si>
  <si>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</si>
  <si>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</si>
  <si>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</si>
  <si>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</si>
  <si>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</si>
  <si>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</si>
  <si>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</si>
  <si>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</si>
  <si>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</si>
  <si>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</si>
  <si>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</si>
  <si>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</si>
  <si>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</si>
  <si>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</si>
  <si>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</si>
  <si>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</si>
  <si>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</si>
  <si>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</si>
  <si>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</si>
  <si>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</si>
  <si>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</si>
  <si>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</si>
  <si>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</si>
  <si>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</si>
  <si>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</si>
  <si>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</si>
  <si>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</si>
  <si>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</si>
  <si>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</si>
  <si>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</si>
  <si>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</si>
  <si>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</si>
  <si>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</si>
  <si>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</si>
  <si>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</si>
  <si>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</si>
  <si>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</si>
  <si>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</si>
  <si>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</si>
  <si>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</si>
  <si>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</si>
  <si>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</si>
  <si>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</si>
  <si>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</si>
  <si>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</si>
  <si>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</si>
  <si>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</si>
  <si>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</si>
  <si>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</si>
  <si>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</si>
  <si>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</si>
  <si>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</si>
  <si>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</si>
  <si>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</si>
  <si>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</si>
  <si>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</si>
  <si>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</si>
  <si>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</si>
  <si>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</si>
  <si>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</si>
  <si>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</si>
  <si>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</si>
  <si>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</si>
  <si>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</si>
  <si>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</si>
  <si>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</si>
  <si>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</si>
  <si>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</si>
  <si>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</si>
  <si>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</si>
  <si>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</si>
  <si>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</si>
  <si>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</si>
  <si>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</si>
  <si>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</si>
  <si>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</si>
  <si>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</si>
  <si>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</si>
  <si>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</si>
  <si>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</si>
  <si>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</si>
  <si>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</si>
  <si>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</si>
  <si>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</si>
  <si>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</si>
  <si>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</si>
  <si>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</si>
  <si>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</si>
  <si>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</si>
  <si>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</si>
  <si>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</si>
  <si>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</si>
  <si>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</si>
  <si>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</si>
  <si>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</si>
  <si>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</si>
  <si>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</si>
  <si>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</si>
  <si>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</si>
  <si>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</si>
  <si>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</si>
  <si>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</si>
  <si>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</si>
  <si>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</si>
  <si>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</si>
  <si>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</si>
  <si>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</si>
  <si>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</si>
  <si>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</si>
  <si>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</si>
  <si>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</si>
  <si>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</si>
  <si>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</si>
  <si>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</si>
  <si>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</si>
  <si>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</si>
  <si>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</si>
  <si>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</si>
  <si>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</si>
  <si>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</si>
  <si>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</si>
  <si>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</si>
  <si>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</si>
  <si>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</si>
  <si>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</si>
  <si>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</si>
  <si>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</si>
  <si>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</si>
  <si>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</si>
  <si>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</si>
  <si>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</si>
  <si>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</si>
  <si>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</si>
  <si>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</si>
  <si>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</si>
  <si>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</si>
  <si>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</si>
  <si>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</si>
  <si>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</si>
  <si>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</si>
  <si>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</si>
  <si>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</si>
  <si>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</si>
  <si>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</si>
  <si>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</si>
  <si>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</si>
  <si>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</si>
  <si>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</si>
  <si>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</si>
  <si>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</si>
  <si>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</si>
  <si>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</si>
  <si>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</si>
  <si>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</si>
  <si>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</si>
  <si>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</si>
  <si>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</si>
  <si>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</si>
  <si>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</si>
  <si>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</si>
  <si>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</si>
  <si>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</si>
  <si>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</si>
  <si>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</si>
  <si>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</si>
  <si>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</si>
  <si>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</si>
  <si>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</si>
  <si>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</si>
  <si>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</si>
  <si>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</si>
  <si>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</si>
  <si>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</si>
  <si>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</si>
  <si>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</si>
  <si>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</si>
  <si>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</si>
  <si>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</si>
  <si>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</si>
  <si>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</si>
  <si>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</si>
  <si>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</si>
  <si>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</si>
  <si>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</si>
  <si>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</si>
  <si>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</si>
  <si>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</si>
  <si>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</si>
  <si>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</si>
  <si>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</si>
  <si>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</si>
  <si>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</si>
  <si>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</si>
  <si>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</si>
  <si>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</si>
  <si>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</si>
  <si>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</si>
  <si>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</si>
  <si>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</si>
  <si>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</si>
  <si>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</si>
  <si>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</si>
  <si>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</si>
  <si>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</si>
  <si>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</si>
  <si>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</si>
  <si>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</si>
  <si>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</si>
  <si>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</si>
  <si>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</si>
  <si>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</si>
  <si>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</si>
  <si>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</si>
  <si>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</si>
  <si>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</si>
  <si>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</si>
  <si>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</si>
  <si>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</si>
  <si>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</si>
  <si>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</si>
  <si>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</si>
  <si>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</si>
  <si>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</si>
  <si>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</si>
  <si>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</si>
  <si>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</si>
  <si>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</si>
  <si>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</si>
  <si>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</si>
  <si>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</si>
  <si>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</si>
  <si>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</si>
  <si>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</si>
  <si>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</si>
  <si>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</si>
  <si>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</si>
  <si>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</si>
  <si>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</si>
  <si>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</si>
  <si>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</si>
  <si>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</si>
  <si>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</si>
  <si>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</si>
  <si>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</si>
  <si>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</si>
  <si>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</si>
  <si>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</si>
  <si>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</si>
  <si>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</si>
  <si>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</si>
  <si>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</si>
  <si>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</si>
  <si>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</si>
  <si>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</si>
  <si>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</si>
  <si>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</si>
  <si>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</si>
  <si>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</si>
  <si>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</si>
  <si>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</si>
  <si>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</si>
  <si>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</si>
  <si>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</si>
  <si>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</si>
  <si>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</si>
  <si>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</si>
  <si>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</si>
  <si>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</si>
  <si>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</si>
  <si>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</si>
  <si>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</si>
  <si>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</si>
  <si>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</si>
  <si>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</si>
  <si>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</si>
  <si>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</si>
  <si>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</si>
  <si>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</si>
  <si>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</si>
  <si>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</si>
  <si>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</si>
  <si>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</si>
  <si>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</si>
  <si>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</si>
  <si>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</si>
  <si>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</si>
  <si>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</si>
  <si>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</si>
  <si>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</si>
  <si>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</si>
  <si>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</si>
  <si>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</si>
  <si>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</si>
  <si>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</si>
  <si>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</si>
  <si>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</si>
  <si>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</si>
  <si>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</si>
  <si>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</si>
  <si>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</si>
  <si>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</si>
  <si>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</si>
  <si>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</si>
  <si>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</si>
  <si>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</si>
  <si>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</si>
  <si>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</si>
  <si>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</si>
  <si>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</si>
  <si>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</si>
  <si>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</si>
  <si>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</si>
  <si>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</si>
  <si>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</si>
  <si>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</si>
  <si>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</si>
  <si>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</si>
  <si>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</si>
  <si>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</si>
  <si>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</si>
  <si>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</si>
  <si>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</si>
  <si>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</si>
  <si>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</si>
  <si>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</si>
  <si>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</si>
  <si>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</si>
  <si>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</si>
  <si>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</si>
  <si>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</si>
  <si>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</si>
  <si>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</si>
  <si>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</si>
  <si>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</si>
  <si>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</si>
  <si>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</si>
  <si>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</si>
  <si>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</si>
  <si>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</si>
  <si>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</si>
  <si>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</si>
  <si>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</si>
  <si>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</si>
  <si>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</si>
  <si>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</si>
  <si>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</si>
  <si>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</si>
  <si>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</si>
  <si>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</si>
  <si>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</si>
  <si>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</si>
  <si>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</si>
  <si>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</si>
  <si>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</si>
  <si>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</si>
  <si>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</si>
  <si>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</si>
  <si>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</si>
  <si>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</si>
  <si>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</si>
  <si>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</si>
  <si>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</si>
  <si>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</si>
  <si>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</si>
  <si>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</si>
  <si>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</si>
  <si>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</si>
  <si>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</si>
  <si>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</si>
  <si>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</si>
  <si>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</si>
  <si>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</si>
  <si>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</si>
  <si>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</si>
  <si>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</si>
  <si>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</si>
  <si>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</si>
  <si>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</si>
  <si>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</si>
  <si>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</si>
  <si>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</si>
  <si>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</si>
  <si>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</si>
  <si>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</si>
  <si>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</si>
  <si>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</si>
  <si>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</si>
  <si>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</si>
  <si>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</si>
  <si>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</si>
  <si>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</si>
  <si>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</si>
  <si>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</si>
  <si>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</si>
  <si>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</si>
  <si>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</si>
  <si>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</si>
  <si>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</si>
  <si>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</si>
  <si>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</si>
  <si>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</si>
  <si>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</si>
  <si>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</si>
  <si>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</si>
  <si>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</si>
  <si>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</si>
  <si>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</si>
  <si>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</si>
  <si>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</si>
  <si>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</si>
  <si>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</si>
  <si>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</si>
  <si>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</si>
  <si>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</si>
  <si>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</si>
  <si>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</si>
  <si>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</si>
  <si>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</si>
  <si>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</si>
  <si>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</si>
  <si>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</si>
  <si>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</si>
  <si>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</si>
  <si>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</si>
  <si>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</si>
  <si>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</si>
  <si>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</si>
  <si>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</si>
  <si>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</si>
  <si>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</si>
  <si>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</si>
  <si>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</si>
  <si>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</si>
  <si>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</si>
  <si>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</si>
  <si>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</si>
  <si>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</si>
  <si>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</si>
  <si>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</si>
  <si>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</si>
  <si>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</si>
  <si>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</si>
  <si>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</si>
  <si>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</si>
  <si>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</si>
  <si>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</si>
  <si>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</si>
  <si>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</si>
  <si>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</si>
  <si>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</si>
  <si>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</si>
  <si>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</si>
  <si>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</si>
  <si>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</si>
  <si>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</si>
  <si>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</si>
  <si>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</si>
  <si>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</si>
  <si>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</si>
  <si>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</si>
  <si>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</si>
  <si>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</si>
  <si>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</si>
  <si>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</si>
  <si>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</si>
  <si>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</si>
  <si>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</si>
  <si>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</si>
  <si>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</si>
  <si>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</si>
  <si>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</si>
  <si>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</si>
  <si>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</si>
  <si>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</si>
  <si>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</si>
  <si>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</si>
  <si>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</si>
  <si>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</si>
  <si>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</si>
  <si>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</si>
  <si>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</si>
  <si>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</si>
  <si>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</si>
  <si>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</si>
  <si>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</si>
  <si>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</si>
  <si>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</si>
  <si>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</si>
  <si>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</si>
  <si>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</si>
  <si>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</si>
  <si>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</si>
  <si>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</si>
  <si>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</si>
  <si>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</si>
  <si>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</si>
  <si>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</si>
  <si>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</si>
  <si>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</si>
  <si>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</si>
  <si>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</si>
  <si>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</si>
  <si>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</si>
  <si>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</si>
  <si>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</si>
  <si>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</si>
  <si>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</si>
  <si>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</si>
  <si>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</si>
  <si>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</si>
  <si>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</si>
  <si>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</si>
  <si>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</si>
  <si>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</si>
  <si>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</si>
  <si>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</si>
  <si>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</si>
  <si>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</si>
  <si>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</si>
  <si>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</si>
  <si>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</si>
  <si>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</si>
  <si>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</si>
  <si>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</si>
  <si>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</si>
  <si>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</si>
  <si>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</si>
  <si>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</si>
  <si>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</si>
  <si>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</si>
  <si>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</si>
  <si>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</si>
  <si>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</si>
  <si>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</si>
  <si>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</si>
  <si>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</si>
  <si>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</si>
  <si>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</si>
  <si>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</si>
  <si>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</si>
  <si>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</si>
  <si>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</si>
  <si>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</si>
  <si>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</si>
  <si>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</si>
  <si>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</si>
  <si>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</si>
  <si>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</si>
  <si>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</si>
  <si>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</si>
  <si>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</si>
  <si>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</si>
  <si>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</si>
  <si>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</si>
  <si>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</si>
  <si>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</si>
  <si>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</si>
  <si>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</si>
  <si>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</si>
  <si>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</si>
  <si>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</si>
  <si>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</si>
  <si>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</si>
  <si>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</si>
  <si>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</si>
  <si>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</si>
  <si>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</si>
  <si>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</si>
  <si>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</si>
  <si>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</si>
  <si>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</si>
  <si>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</si>
  <si>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</si>
  <si>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</si>
  <si>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</si>
  <si>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</si>
  <si>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</si>
  <si>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</si>
  <si>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</si>
  <si>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</si>
  <si>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</si>
  <si>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</si>
  <si>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</si>
  <si>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</si>
  <si>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</si>
  <si>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</si>
  <si>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</si>
  <si>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</si>
  <si>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</si>
  <si>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</si>
  <si>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</si>
  <si>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</si>
  <si>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</si>
  <si>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</si>
  <si>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</si>
  <si>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</si>
  <si>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</si>
  <si>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</si>
  <si>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</si>
  <si>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</si>
  <si>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</si>
  <si>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</si>
  <si>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</si>
  <si>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</si>
  <si>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</si>
  <si>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</si>
  <si>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</si>
  <si>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</si>
  <si>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</si>
  <si>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</si>
  <si>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</si>
  <si>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</si>
  <si>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</si>
  <si>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</si>
  <si>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</si>
  <si>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</si>
  <si>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</si>
  <si>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</si>
  <si>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</si>
  <si>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</si>
  <si>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</si>
  <si>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</si>
  <si>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</si>
  <si>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</si>
  <si>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</si>
  <si>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</si>
  <si>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</si>
  <si>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</si>
  <si>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</si>
  <si>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</si>
  <si>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</si>
  <si>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</si>
  <si>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</si>
  <si>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</si>
  <si>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</si>
  <si>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</si>
  <si>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</si>
  <si>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</si>
  <si>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</si>
  <si>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</si>
  <si>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</si>
  <si>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</si>
  <si>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</si>
  <si>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</si>
  <si>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</si>
  <si>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</si>
  <si>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</si>
  <si>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</si>
  <si>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</si>
  <si>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</si>
  <si>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</si>
  <si>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</si>
  <si>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</si>
  <si>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</si>
  <si>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</si>
  <si>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</si>
  <si>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</si>
  <si>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</si>
  <si>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</si>
  <si>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</si>
  <si>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</si>
  <si>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</si>
  <si>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</si>
  <si>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</si>
  <si>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</si>
  <si>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</si>
  <si>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</si>
  <si>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</si>
  <si>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</si>
  <si>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</si>
  <si>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</si>
  <si>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</si>
  <si>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</si>
  <si>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</si>
  <si>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</si>
  <si>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</si>
  <si>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</si>
  <si>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</si>
  <si>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</si>
  <si>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</si>
  <si>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</si>
  <si>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</si>
  <si>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</si>
  <si>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</si>
  <si>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</si>
  <si>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</si>
  <si>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</si>
  <si>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</si>
  <si>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</si>
  <si>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</si>
  <si>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</si>
  <si>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</si>
  <si>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</si>
  <si>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</si>
  <si>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</si>
  <si>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</si>
  <si>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</si>
  <si>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</si>
  <si>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</si>
  <si>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</si>
  <si>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</si>
  <si>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</si>
  <si>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</si>
  <si>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</si>
  <si>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</si>
  <si>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</si>
  <si>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</si>
  <si>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</si>
  <si>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</si>
  <si>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</si>
  <si>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</si>
  <si>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</si>
  <si>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</si>
  <si>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</si>
  <si>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</si>
  <si>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</si>
  <si>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</si>
  <si>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</si>
  <si>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</si>
  <si>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</si>
  <si>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</si>
  <si>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</si>
  <si>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</si>
  <si>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</si>
  <si>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</si>
  <si>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</si>
  <si>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</si>
  <si>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</si>
  <si>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</si>
  <si>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</si>
  <si>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</si>
  <si>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</si>
  <si>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</si>
  <si>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</si>
  <si>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</si>
  <si>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</si>
  <si>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</si>
  <si>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</si>
  <si>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</si>
  <si>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</si>
  <si>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</si>
  <si>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</si>
  <si>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</si>
  <si>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</si>
  <si>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</si>
  <si>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</si>
  <si>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</si>
  <si>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</si>
  <si>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</si>
  <si>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</si>
  <si>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</si>
  <si>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</si>
  <si>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</si>
  <si>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</si>
  <si>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</si>
  <si>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</si>
  <si>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</si>
  <si>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</si>
  <si>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</si>
  <si>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</si>
  <si>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</si>
  <si>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</si>
  <si>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</si>
  <si>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</si>
  <si>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</si>
  <si>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</si>
  <si>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</si>
  <si>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</si>
  <si>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</si>
  <si>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</si>
  <si>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</si>
  <si>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</si>
  <si>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</si>
  <si>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</si>
  <si>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</si>
  <si>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</si>
  <si>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</si>
  <si>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</si>
  <si>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</si>
  <si>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</si>
  <si>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</si>
  <si>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</si>
  <si>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</si>
  <si>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</si>
  <si>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</si>
  <si>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</si>
  <si>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</si>
  <si>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</si>
  <si>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</si>
  <si>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</si>
  <si>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</si>
  <si>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</si>
  <si>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</si>
  <si>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</si>
  <si>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</si>
  <si>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</si>
  <si>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</si>
  <si>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</si>
  <si>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</si>
  <si>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</si>
  <si>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</si>
  <si>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</si>
  <si>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</si>
  <si>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</si>
  <si>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</si>
  <si>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</si>
  <si>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</si>
  <si>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</si>
  <si>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</si>
  <si>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</si>
  <si>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</si>
  <si>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</si>
  <si>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</si>
  <si>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</si>
  <si>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</si>
  <si>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</si>
  <si>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</si>
  <si>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</si>
  <si>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</si>
  <si>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</si>
  <si>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</si>
  <si>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</si>
  <si>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</si>
  <si>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</si>
  <si>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</si>
  <si>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</si>
  <si>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</si>
  <si>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</si>
  <si>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</si>
  <si>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</si>
  <si>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</si>
  <si>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</si>
  <si>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</si>
  <si>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</si>
  <si>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</si>
  <si>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</si>
  <si>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</si>
  <si>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</si>
  <si>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</si>
  <si>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</si>
  <si>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</si>
  <si>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</si>
  <si>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</si>
  <si>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</si>
  <si>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</si>
  <si>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</si>
  <si>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</si>
  <si>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</si>
  <si>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</si>
  <si>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</si>
  <si>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</si>
  <si>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</si>
  <si>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</si>
  <si>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</si>
  <si>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</si>
  <si>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</si>
  <si>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</si>
  <si>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</si>
  <si>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</si>
  <si>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</si>
  <si>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</si>
  <si>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</si>
  <si>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</si>
  <si>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</si>
  <si>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</si>
  <si>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</si>
  <si>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</si>
  <si>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</si>
  <si>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</si>
  <si>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</si>
  <si>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</si>
  <si>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</si>
  <si>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</si>
  <si>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</si>
  <si>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</si>
  <si>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</si>
  <si>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</si>
  <si>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</si>
  <si>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</si>
  <si>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</si>
  <si>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</si>
  <si>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</si>
  <si>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</si>
  <si>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</si>
  <si>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</si>
  <si>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</si>
  <si>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</si>
  <si>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</si>
  <si>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</si>
  <si>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</si>
  <si>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</si>
  <si>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</si>
  <si>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</si>
  <si>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</si>
  <si>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</si>
  <si>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</si>
  <si>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</si>
  <si>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</si>
  <si>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</si>
  <si>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</si>
  <si>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</si>
  <si>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</si>
  <si>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</si>
  <si>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</si>
  <si>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</si>
  <si>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</si>
  <si>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</si>
  <si>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</si>
  <si>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</si>
  <si>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</si>
  <si>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</si>
  <si>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</si>
  <si>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</si>
  <si>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</si>
  <si>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</si>
  <si>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</si>
  <si>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</si>
  <si>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</si>
  <si>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</si>
  <si>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</si>
  <si>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</si>
  <si>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</si>
  <si>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</si>
  <si>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</si>
  <si>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</si>
  <si>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</si>
  <si>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</si>
  <si>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</si>
  <si>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</si>
  <si>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</si>
  <si>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</si>
  <si>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</si>
  <si>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</si>
  <si>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</si>
  <si>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</si>
  <si>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</si>
  <si>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</si>
  <si>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</si>
  <si>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</si>
  <si>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</si>
  <si>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</si>
  <si>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</si>
  <si>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</si>
  <si>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</si>
  <si>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</si>
  <si>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</si>
  <si>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</si>
  <si>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</si>
  <si>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</si>
  <si>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</si>
  <si>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</si>
  <si>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</si>
  <si>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</si>
  <si>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</si>
  <si>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</si>
  <si>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</si>
  <si>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</si>
  <si>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</si>
  <si>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</si>
  <si>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</si>
  <si>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</si>
  <si>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</si>
  <si>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</si>
  <si>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</si>
  <si>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</si>
  <si>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</si>
  <si>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</si>
  <si>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</si>
  <si>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</si>
  <si>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</si>
  <si>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</si>
  <si>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</si>
  <si>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</si>
  <si>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</si>
  <si>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</si>
  <si>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</si>
  <si>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</si>
  <si>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</si>
  <si>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</si>
  <si>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</si>
  <si>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</si>
  <si>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</si>
  <si>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</si>
  <si>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</si>
  <si>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</si>
  <si>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</si>
  <si>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</si>
  <si>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</si>
  <si>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</si>
  <si>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</si>
  <si>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</si>
  <si>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</si>
  <si>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</si>
  <si>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</si>
  <si>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</si>
  <si>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</si>
  <si>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</si>
  <si>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</si>
  <si>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</si>
  <si>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</si>
  <si>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</si>
  <si>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</si>
  <si>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</si>
  <si>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</si>
  <si>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</si>
  <si>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</si>
  <si>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</si>
  <si>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</si>
  <si>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</si>
  <si>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</si>
  <si>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</si>
  <si>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</si>
  <si>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</si>
  <si>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</si>
  <si>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</si>
  <si>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</si>
  <si>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</si>
  <si>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</si>
  <si>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</si>
  <si>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</si>
  <si>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</si>
  <si>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</si>
  <si>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</si>
  <si>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</si>
  <si>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</si>
  <si>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</si>
  <si>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</si>
  <si>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</si>
  <si>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</si>
  <si>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</si>
  <si>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</si>
  <si>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</si>
  <si>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</si>
  <si>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</si>
  <si>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</si>
  <si>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</si>
  <si>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</si>
  <si>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</si>
  <si>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</si>
  <si>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</si>
  <si>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</si>
  <si>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</si>
  <si>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</si>
  <si>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</si>
  <si>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</si>
  <si>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</si>
  <si>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</si>
  <si>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</si>
  <si>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</si>
  <si>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</si>
  <si>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</si>
  <si>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</si>
  <si>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</si>
  <si>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</si>
  <si>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</si>
  <si>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</si>
  <si>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</si>
  <si>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</si>
  <si>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</si>
  <si>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</si>
  <si>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</si>
  <si>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</si>
  <si>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</si>
  <si>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</si>
  <si>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</si>
  <si>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</si>
  <si>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</si>
  <si>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</si>
  <si>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</si>
  <si>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</si>
  <si>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</si>
  <si>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</si>
  <si>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</si>
  <si>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</si>
  <si>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</si>
  <si>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</si>
  <si>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</si>
  <si>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</si>
  <si>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</si>
  <si>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</si>
  <si>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</si>
  <si>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</si>
  <si>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</si>
  <si>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</si>
  <si>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</si>
  <si>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</si>
  <si>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</si>
  <si>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</si>
  <si>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</si>
  <si>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</si>
  <si>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</si>
  <si>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</si>
  <si>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</si>
  <si>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</si>
  <si>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</si>
  <si>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</si>
  <si>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</si>
  <si>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</si>
  <si>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</si>
  <si>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</si>
  <si>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</si>
  <si>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</si>
  <si>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</si>
  <si>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</si>
  <si>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</si>
  <si>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</si>
  <si>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</si>
  <si>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</si>
  <si>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</si>
  <si>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</si>
  <si>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</si>
  <si>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</si>
  <si>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</si>
  <si>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</si>
  <si>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</si>
  <si>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</si>
  <si>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</si>
  <si>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</si>
  <si>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</si>
  <si>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</si>
  <si>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</si>
  <si>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</si>
  <si>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</si>
  <si>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</si>
  <si>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</si>
  <si>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</si>
  <si>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</si>
  <si>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</si>
  <si>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</si>
  <si>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</si>
  <si>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</si>
  <si>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</si>
  <si>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</si>
  <si>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</si>
  <si>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</si>
  <si>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</si>
  <si>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</si>
  <si>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</si>
  <si>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</si>
  <si>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</si>
  <si>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</si>
  <si>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</si>
  <si>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</si>
  <si>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</si>
  <si>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</si>
  <si>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</si>
  <si>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</si>
  <si>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</si>
  <si>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</si>
  <si>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</si>
  <si>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</si>
  <si>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</si>
  <si>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</si>
  <si>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</si>
  <si>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</si>
  <si>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</si>
  <si>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</si>
  <si>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</si>
  <si>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</si>
  <si>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</si>
  <si>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</si>
  <si>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</si>
  <si>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</si>
  <si>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</si>
  <si>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</si>
  <si>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</si>
  <si>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</si>
  <si>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</si>
  <si>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</si>
  <si>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</si>
  <si>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</si>
  <si>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</si>
  <si>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</si>
  <si>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</si>
  <si>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</si>
  <si>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</si>
  <si>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</si>
  <si>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</si>
  <si>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</si>
  <si>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</si>
  <si>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</si>
  <si>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</si>
  <si>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</si>
  <si>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</si>
  <si>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</si>
  <si>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</si>
  <si>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</si>
  <si>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</si>
  <si>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</si>
  <si>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</si>
  <si>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</si>
  <si>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</si>
  <si>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</si>
  <si>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</si>
  <si>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</si>
  <si>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</si>
  <si>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</si>
  <si>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</si>
  <si>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</si>
  <si>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</si>
  <si>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</si>
  <si>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</si>
  <si>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</si>
  <si>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</si>
  <si>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</si>
  <si>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</si>
  <si>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</si>
  <si>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</si>
  <si>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</si>
  <si>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</si>
  <si>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</si>
  <si>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</si>
  <si>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</si>
  <si>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</si>
  <si>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</si>
  <si>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</si>
  <si>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</si>
  <si>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</si>
  <si>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</si>
  <si>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</si>
  <si>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</si>
  <si>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</si>
  <si>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</si>
  <si>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</si>
  <si>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</si>
  <si>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</si>
  <si>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</si>
  <si>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</si>
  <si>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</si>
  <si>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</si>
  <si>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</si>
  <si>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</si>
  <si>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</si>
  <si>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</si>
  <si>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</si>
  <si>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</si>
  <si>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</si>
  <si>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</si>
  <si>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</si>
  <si>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</si>
  <si>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</si>
  <si>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</si>
  <si>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</si>
  <si>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</si>
  <si>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</si>
  <si>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</si>
  <si>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</si>
  <si>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</si>
  <si>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</si>
  <si>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</si>
  <si>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</si>
  <si>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</si>
  <si>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</si>
  <si>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</si>
  <si>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</si>
  <si>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</si>
  <si>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</si>
  <si>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</si>
  <si>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</si>
  <si>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</si>
  <si>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</si>
  <si>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</si>
  <si>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</si>
  <si>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</si>
  <si>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</si>
  <si>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</si>
  <si>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</si>
  <si>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</si>
  <si>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</si>
  <si>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</si>
  <si>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</si>
  <si>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</si>
  <si>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</si>
  <si>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</si>
  <si>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</si>
  <si>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</si>
  <si>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</si>
  <si>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</si>
  <si>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</si>
  <si>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</si>
  <si>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</si>
  <si>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</si>
  <si>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</si>
  <si>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</si>
  <si>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</si>
  <si>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</si>
  <si>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</si>
  <si>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</si>
  <si>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</si>
  <si>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</si>
  <si>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</si>
  <si>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</si>
  <si>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</si>
  <si>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</si>
  <si>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</si>
  <si>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</si>
  <si>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</si>
  <si>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</si>
  <si>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</si>
  <si>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</si>
  <si>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</si>
  <si>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</si>
  <si>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</si>
  <si>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</si>
  <si>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</si>
  <si>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</si>
  <si>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</si>
  <si>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</si>
  <si>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</si>
  <si>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</si>
  <si>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</si>
  <si>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</si>
  <si>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</si>
  <si>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</si>
  <si>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</si>
  <si>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</si>
  <si>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</si>
  <si>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</si>
  <si>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</si>
  <si>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</si>
  <si>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</si>
  <si>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</si>
  <si>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</si>
  <si>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</si>
  <si>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</si>
  <si>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</si>
  <si>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</si>
  <si>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</si>
  <si>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</si>
  <si>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</si>
  <si>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</si>
  <si>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</si>
  <si>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</si>
  <si>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</si>
  <si>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</si>
  <si>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</si>
  <si>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</si>
  <si>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</si>
  <si>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</si>
  <si>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</si>
  <si>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</si>
  <si>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</si>
  <si>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</si>
  <si>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</si>
  <si>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</si>
  <si>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</si>
  <si>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</si>
  <si>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</si>
  <si>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</si>
  <si>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</si>
  <si>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</si>
  <si>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</si>
  <si>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</si>
  <si>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</si>
  <si>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</si>
  <si>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</si>
  <si>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</si>
  <si>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</si>
  <si>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</si>
  <si>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</si>
  <si>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</si>
  <si>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</si>
  <si>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</si>
  <si>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</si>
  <si>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</si>
  <si>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</si>
  <si>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</si>
  <si>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</si>
  <si>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</si>
  <si>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</si>
  <si>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</si>
  <si>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</si>
  <si>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</si>
  <si>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</si>
  <si>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</si>
  <si>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</si>
  <si>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</si>
  <si>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</si>
  <si>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</si>
  <si>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</si>
  <si>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</si>
  <si>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</si>
  <si>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</si>
  <si>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</si>
  <si>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</si>
  <si>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</si>
  <si>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</si>
  <si>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</si>
  <si>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</si>
  <si>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</si>
  <si>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</si>
  <si>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</si>
  <si>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</si>
  <si>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</si>
  <si>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</si>
  <si>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</si>
  <si>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</si>
  <si>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</si>
  <si>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</si>
  <si>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</si>
  <si>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</si>
  <si>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</si>
  <si>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</si>
  <si>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</si>
  <si>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</si>
  <si>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</si>
  <si>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</si>
  <si>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</si>
  <si>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</si>
  <si>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</si>
  <si>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</si>
  <si>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</si>
  <si>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</si>
  <si>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</si>
  <si>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</si>
  <si>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</si>
  <si>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</si>
  <si>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</si>
  <si>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</si>
  <si>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</si>
  <si>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</si>
  <si>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</si>
  <si>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</si>
  <si>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</si>
  <si>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</si>
  <si>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</si>
  <si>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</si>
  <si>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</si>
  <si>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Team at gate now and trying for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</si>
  <si>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</si>
  <si>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</si>
  <si>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</si>
  <si>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</si>
  <si>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</si>
  <si>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</si>
  <si>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</si>
  <si>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</si>
  <si>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</si>
  <si>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</si>
  <si>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</si>
  <si>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</si>
  <si>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</si>
  <si>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</si>
  <si>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</si>
  <si>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</si>
  <si>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</si>
  <si>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</si>
  <si>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</si>
  <si>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</si>
  <si>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</si>
  <si>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</si>
  <si>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</si>
  <si>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</si>
  <si>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</si>
  <si>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</si>
  <si>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</si>
  <si>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</si>
  <si>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</si>
  <si>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</si>
  <si>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</si>
  <si>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</si>
  <si>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</si>
  <si>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</si>
  <si>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</si>
  <si>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</si>
  <si>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</si>
  <si>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</si>
  <si>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</si>
  <si>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</si>
  <si>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</si>
  <si>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</si>
  <si>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</si>
  <si>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</si>
  <si>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</si>
  <si>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</si>
  <si>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</si>
  <si>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</si>
  <si>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</si>
  <si>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</si>
  <si>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</si>
  <si>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</si>
  <si>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</si>
  <si>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</si>
  <si>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</si>
  <si>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</si>
  <si>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</si>
  <si>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</si>
  <si>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</si>
  <si>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</si>
  <si>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</si>
  <si>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</si>
  <si>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</si>
  <si>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</si>
  <si>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</si>
  <si>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</si>
  <si>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</si>
  <si>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</si>
  <si>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</si>
  <si>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</si>
  <si>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</si>
  <si>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</si>
  <si>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</si>
  <si>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</si>
  <si>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</si>
  <si>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</si>
  <si>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</si>
  <si>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</si>
  <si>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</si>
  <si>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</si>
  <si>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</si>
  <si>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</si>
  <si>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</si>
  <si>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</si>
  <si>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</si>
  <si>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</si>
  <si>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</si>
  <si>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</si>
  <si>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</si>
  <si>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</si>
  <si>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</si>
  <si>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</si>
  <si>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</si>
  <si>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</si>
  <si>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</si>
  <si>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 PCM-20251004-00002094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</si>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</sst>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5">
    <sortCondition ref="H1:H3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8" totalsRowShown="0" headerRowDxfId="157" dataDxfId="156" headerRowBorderDxfId="154" tableBorderDxfId="155" totalsRowBorderDxfId="153">
  <autoFilter ref="A1:CJ3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5"/>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272.06942118055304</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9.2673495368217118E-2</v>
      </c>
      <c r="H3" s="90">
        <v>45934.920312499999</v>
      </c>
      <c r="I3" s="73" t="str">
        <f>IFERROR(VLOOKUP(D3,DB!A:F,6,0),"")</f>
        <v>Generator-SG</v>
      </c>
      <c r="J3" s="73" t="str">
        <f>IFERROR(VLOOKUP(D3,DB!A:G,7,0),"")</f>
        <v>Good</v>
      </c>
      <c r="K3" s="81" t="s">
        <v>38967</v>
      </c>
      <c r="L3" s="79" t="str">
        <f>IFERROR(VLOOKUP(D3,DB!A:I,9,0),"")</f>
        <v>Latis</v>
      </c>
    </row>
    <row r="4" spans="1:12" ht="15" customHeight="1">
      <c r="A4" s="63"/>
      <c r="B4" s="73" t="str">
        <f>IFERROR(VLOOKUP(D4,DB!A:K,11,0),"")</f>
        <v/>
      </c>
      <c r="C4" s="64"/>
      <c r="D4" s="64"/>
      <c r="E4" s="65"/>
      <c r="F4" s="66"/>
      <c r="G4" s="67">
        <f ca="1">IFERROR(NOW()-F4,"")</f>
        <v>45935.017847106479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45935.017847106479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45935.017847106479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45935.017847106479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45935.017847106479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45935.017847106479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45935.017847106479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45935.017847106479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45935.017847106479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45935.017847106479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45935.017847106479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45935.017847106479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45935.017847106479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45935.017847106479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45935.017847106479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45935.017847106479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45935.017847106479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45935.017847106479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45935.017847106479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45935.017847106479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45935.017847106479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45935.017847106479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45935.017847106479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45935.017847106479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45935.017847106479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45935.017847106479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45935.017847106479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45935.017847106479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45935.017847106479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45935.017847106479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45935.017847106479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45935.017847106479</v>
      </c>
      <c r="H35" s="68"/>
      <c r="I35" s="73" t="str">
        <f>IFERROR(VLOOKUP(D35,DB!A:F,6,0),"")</f>
        <v/>
      </c>
      <c r="J35" s="73" t="str">
        <f>IFERROR(VLOOKUP(D35,DB!A:G,7,0),"")</f>
        <v/>
      </c>
      <c r="K35" s="69"/>
      <c r="L35" s="70" t="str">
        <f>IFERROR(VLOOKUP(D35,DB!A:I,9,0),"")</f>
        <v/>
      </c>
    </row>
  </sheetData>
  <customSheetViews>
    <customSheetView guid="{F6042A99-DD27-4453-835D-0834D95730CC}" filter="1" showAutoFilter="1">
      <pageMargins left="0" right="0" top="0" bottom="0" header="0" footer="0"/>
      <autoFilter ref="B1:M1" xr:uid="{309EC88C-818D-49E5-92DB-32F27E9BC739}"/>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8"/>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243.36606469906837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128.29076377314777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110.0180091435177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45935.017847106479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45935.017847106479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45935.017847106479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45935.017847106479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45935.017847106479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45935.017847106479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45935.017847106479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45935.017847106479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45935.017847106479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45935.017847106479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45935.017847106479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45935.017847106479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45935.017847106479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45935.017847106479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45935.017847106479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45935.017847106479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45935.017847106479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45935.017847106479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45935.017847106479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45935.017847106479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45935.017847106479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45935.017847106479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45935.017847106479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45935.017847106479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45935.017847106479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45935.017847106479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45935.017847106479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45935.017847106479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45935.017847106479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45935.017847106479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45935.017847106479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45935.017847106479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45935.017847106479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45935.017847106479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45935.017847106479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45935.017847106479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45935.017847106479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45935.017847106479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45935.017847106479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45935.017847106479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45935.017847106479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45935.017847106479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45935.017847106479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45935.017847106479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45935.017847106479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45935.017847106479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45935.017847106479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45935.017847106479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45935.017847106479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45935.017847106479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45935.017847106479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45935.017847106479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45935.017847106479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45935.017847106479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45935.017847106479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45935.017847106479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45935.017847106479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45935.017847106479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45935.017847106479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45935.017847106479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45935.017847106479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45935.017847106479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45935.017847106479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45935.017847106479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45935.017847106479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45935.017847106479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45935.017847106479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45935.017847106479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45935.017847106479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45935.017847106479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45935.017847106479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45935.017847106479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45935.017847106479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45935.017847106479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45935.017847106479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45935.017847106479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45935.017847106479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45935.017847106479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45935.017847106479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45935.017847106479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45935.017847106479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45935.017847106479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45935.017847106479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45935.017847106479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45935.017847106479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45935.017847106479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45935.017847106479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45935.017847106479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45935.017847106479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45935.017847106479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45935.017847106479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45935.017847106479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45935.017847106479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45935.017847106479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45935.017847106479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45935.017847106479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45935.017847106479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45935.017847106479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45935.017847106479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45935.017847106479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45935.017847106479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45935.017847106479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45935.017847106479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45935.017847106479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45935.017847106479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45935.017847106479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45935.017847106479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45935.017847106479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45935.017847106479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45935.017847106479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45935.017847106479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45935.017847106479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45935.017847106479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45935.017847106479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45935.017847106479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45935.017847106479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45935.017847106479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45935.017847106479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45935.017847106479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45935.017847106479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45935.017847106479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45935.017847106479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45935.017847106479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45935.017847106479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45935.017847106479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45935.017847106479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45935.017847106479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45935.017847106479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45935.017847106479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45935.017847106479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45935.017847106479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45935.017847106479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45935.017847106479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45935.017847106479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45935.017847106479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45935.017847106479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45935.017847106479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45935.017847106479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45935.017847106479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45935.017847106479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45935.017847106479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45935.017847106479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45935.017847106479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45935.017847106479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45935.017847106479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45935.017847106479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45935.017847106479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45935.017847106479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45935.017847106479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45935.017847106479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45935.017847106479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45935.017847106479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45935.017847106479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45935.017847106479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45935.017847106479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45935.017847106479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45935.017847106479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45935.017847106479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45935.017847106479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45935.017847106479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45935.017847106479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45935.017847106479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45935.017847106479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45935.017847106479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45935.017847106479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45935.017847106479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45935.017847106479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45935.017847106479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45935.017847106479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45935.017847106479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45935.017847106479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45935.017847106479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45935.017847106479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45935.017847106479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45935.017847106479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45935.017847106479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45935.017847106479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45935.017847106479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45935.017847106479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45935.017847106479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45935.017847106479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45935.017847106479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45935.017847106479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45935.017847106479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45935.017847106479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45935.017847106479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45935.017847106479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45935.017847106479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45935.017847106479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45935.017847106479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45935.017847106479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45935.017847106479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45935.017847106479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45935.017847106479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45935.017847106479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45935.017847106479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45935.017847106479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45935.017847106479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45935.017847106479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45935.017847106479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45935.017847106479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45935.017847106479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45935.017847106479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45935.017847106479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45935.017847106479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45935.017847106479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45935.017847106479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45935.017847106479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45935.017847106479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45935.017847106479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45935.017847106479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45935.017847106479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45935.017847106479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45935.017847106479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45935.017847106479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45935.017847106479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45935.017847106479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45935.017847106479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45935.017847106479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45935.017847106479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45935.017847106479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45935.017847106479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45935.017847106479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45935.017847106479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45935.017847106479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45935.017847106479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45935.017847106479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45935.017847106479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45935.017847106479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45935.017847106479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45935.017847106479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45935.017847106479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45935.017847106479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45935.017847106479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45935.017847106479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45935.017847106479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45935.017847106479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45935.017847106479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45935.017847106479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45935.017847106479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45935.017847106479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45935.017847106479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45935.017847106479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45935.017847106479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45935.017847106479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45935.017847106479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45935.017847106479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45935.017847106479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45935.017847106479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45935.017847106479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45935.017847106479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45935.017847106479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45935.017847106479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45935.017847106479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45935.017847106479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45935.017847106479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45935.017847106479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45935.017847106479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45935.017847106479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45935.017847106479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45935.017847106479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45935.017847106479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45935.017847106479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45935.017847106479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45935.017847106479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45935.017847106479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45935.017847106479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45935.017847106479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45935.017847106479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45935.017847106479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45935.017847106479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45935.017847106479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45935.017847106479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45935.017847106479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45935.017847106479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45935.017847106479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45935.017847106479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45935.017847106479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45935.017847106479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45935.017847106479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45935.017847106479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45935.017847106479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45935.017847106479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45935.017847106479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45935.017847106479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45935.017847106479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45935.017847106479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45935.017847106479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45935.017847106479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45935.017847106479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45935.017847106479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45935.017847106479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45935.017847106479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45935.017847106479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45935.017847106479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45935.017847106479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45935.017847106479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45935.017847106479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45935.017847106479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45935.017847106479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45935.017847106479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45935.017847106479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45935.017847106479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45935.017847106479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45935.017847106479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45935.017847106479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45935.017847106479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45935.017847106479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45935.017847106479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45935.017847106479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45935.017847106479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45935.017847106479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45935.017847106479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sheetData>
  <dataValidations count="2">
    <dataValidation allowBlank="1" showInputMessage="1" showErrorMessage="1" sqref="E1" xr:uid="{4D935161-CDD3-4592-B877-3FB59C99E142}"/>
    <dataValidation type="list" allowBlank="1" showInputMessage="1" showErrorMessage="1" sqref="E3:E3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45935.017847106479</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45935.017847106479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45935.017847106479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45935.017847106479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45935.017847106479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45935.017847106479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45935.017847106479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45935.017847106479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45935.017847106479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45935.017847106479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45935.017847106479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45935.017847106479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45935.017847106479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45935.017847106479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45935.017847106479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45935.017847106479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45935.017847106479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45935.017847106479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45935.017847106479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45935.017847106479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45935.017847106479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45935.017847106479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45935.017847106479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45935.017847106479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45935.017847106479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45935.017847106479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45935.017847106479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45935.017847106479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45935.017847106479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45935.017847106479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45935.017847106479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45935.017847106479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45935.017847106479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45935.017847106479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45935.017847106479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45935.017847106479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45935.017847106479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45935.017847106479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45935.017847106479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45935.017847106479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45935.017847106479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45935.017847106479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45935.017847106479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45935.017847106479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45935.017847106479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45935.017847106479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45935.017847106479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45935.017847106479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45935.017847106479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45935.017847106479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45935.017847106479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45935.017847106479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45935.017847106479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45935.017847106479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45935.017847106479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45935.017847106479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45935.017847106479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45935.017847106479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45935.017847106479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45935.017847106479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45935.017847106479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45935.017847106479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45935.017847106479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45935.017847106479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45935.017847106479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45935.017847106479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45935.017847106479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45935.017847106479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45935.017847106479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45935.017847106479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45935.017847106479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45935.017847106479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45935.017847106479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45935.017847106479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45935.017847106479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45935.017847106479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45935.017847106479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45935.017847106479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45935.017847106479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45935.017847106479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45935.017847106479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45935.017847106479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45935.017847106479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45935.017847106479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45935.017847106479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45935.017847106479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45935.017847106479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45935.017847106479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45935.017847106479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45935.017847106479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45935.017847106479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45935.017847106479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45935.017847106479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45935.017847106479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45935.017847106479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45935.017847106479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45935.017847106479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45935.017847106479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45935.017847106479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45935.017847106479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45935.017847106479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45935.017847106479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45935.017847106479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45935.017847106479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45935.017847106479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45935.017847106479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45935.017847106479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45935.017847106479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45935.017847106479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45935.017847106479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45935.017847106479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45935.017847106479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45935.017847106479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45935.017847106479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45935.017847106479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45935.017847106479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45935.017847106479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45935.017847106479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45935.017847106479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45935.017847106479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45935.017847106479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45935.017847106479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45935.017847106479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45935.017847106479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45935.017847106479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45935.017847106479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45935.017847106479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45935.017847106479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45935.017847106479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45935.017847106479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45935.017847106479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45935.017847106479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45935.017847106479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45935.017847106479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45935.017847106479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45935.017847106479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45935.017847106479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45935.017847106479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45935.017847106479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45935.017847106479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45935.017847106479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45935.017847106479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45935.017847106479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45935.017847106479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45935.017847106479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45935.017847106479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45935.017847106479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45935.017847106479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45935.017847106479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45935.017847106479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45935.017847106479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45935.017847106479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45935.017847106479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45935.017847106479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45935.017847106479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45935.017847106479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45935.017847106479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45935.017847106479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45935.017847106479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45935.017847106479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45935.017847106479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45935.017847106479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45935.017847106479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45935.017847106479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45935.017847106479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45935.017847106479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45935.017847106479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45935.017847106479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45935.017847106479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45935.017847106479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45935.017847106479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45935.017847106479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45935.017847106479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45935.017847106479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45935.017847106479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45935.017847106479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45935.017847106479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45935.017847106479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45935.017847106479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45935.017847106479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45935.017847106479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45935.017847106479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45935.017847106479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45935.017847106479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45935.017847106479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45935.017847106479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45935.017847106479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45935.017847106479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45935.017847106479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45935.017847106479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45935.017847106479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45935.017847106479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45935.017847106479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45935.017847106479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45935.017847106479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45935.017847106479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45935.017847106479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45935.017847106479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45935.017847106479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45935.017847106479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45935.017847106479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45935.017847106479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45935.017847106479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45935.017847106479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45935.017847106479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45935.017847106479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45935.017847106479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45935.017847106479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45935.017847106479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45935.017847106479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45935.017847106479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45935.017847106479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45935.017847106479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45935.017847106479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45935.017847106479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45935.017847106479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45935.017847106479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45935.017847106479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45935.017847106479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45935.017847106479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45935.017847106479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45935.017847106479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45935.017847106479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45935.017847106479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45935.017847106479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45935.017847106479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45935.017847106479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45935.017847106479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45935.017847106479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45935.017847106479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45935.017847106479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45935.017847106479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45935.017847106479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45935.017847106479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45935.017847106479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45935.017847106479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45935.017847106479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45935.017847106479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45935.017847106479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45935.017847106479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45935.017847106479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45935.017847106479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45935.017847106479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45935.017847106479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45935.017847106479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45935.017847106479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45935.017847106479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45935.017847106479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45935.017847106479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45935.017847106479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45935.017847106479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45935.017847106479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45935.017847106479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45935.017847106479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45935.017847106479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45935.017847106479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45935.017847106479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45935.017847106479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45935.017847106479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45935.017847106479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45935.017847106479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45935.017847106479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45935.017847106479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45935.017847106479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45935.017847106479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45935.017847106479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45935.017847106479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45935.017847106479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45935.017847106479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45935.017847106479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45935.017847106479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45935.017847106479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45935.017847106479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45935.017847106479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45935.017847106479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45935.017847106479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45935.017847106479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45935.017847106479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45935.017847106479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45935.017847106479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45935.017847106479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45935.017847106479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45935.017847106479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45935.017847106479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45935.017847106479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45935.017847106479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45935.017847106479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45935.017847106479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45935.017847106479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45935.017847106479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45935.017847106479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45935.017847106479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45935.017847106479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45935.017847106479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45935.017847106479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45935.017847106479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45935.017847106479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45935.017847106479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45935.017847106479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45935.017847106479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45935.017847106479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45935.017847106479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45935.017847106479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45935.017847106479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45935.017847106479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45935.017847106479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45935.017847106479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45935.017847106479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45935.017847106479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45935.017847106479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45935.017847106479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45935.017847106479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45935.017847106479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45935.017847106479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45935.017847106479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45935.017847106479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45935.017847106479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45935.017847106479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45935.017847106479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45935.017847106479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45935.017847106479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45935.017847106479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45935.017847106479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45935.017847106479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45935.017847106479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45935.017847106479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45935.017847106479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45935.017847106479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45935.017847106479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45935.017847106479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45935.017847106479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45935.017847106479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45935.017847106479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45935.017847106479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45935.017847106479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45935.017847106479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45935.017847106479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45935.017847106479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45935.017847106479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45935.017847106479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45935.017847106479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45935.017847106479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45935.017847106479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45935.017847106479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45935.017847106479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45935.017847106479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45935.017847106479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45935.017847106479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45935.017847106479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45935.017847106479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45935.017847106479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45935.017847106479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45935.017847106479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45935.017847106479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45935.017847106479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45935.017847106479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45935.017847106479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45935.017847106479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45935.017847106479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45935.017847106479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45935.017847106479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45935.017847106479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45935.017847106479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45935.017847106479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45935.017847106479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45935.017847106479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45935.017847106479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45935.017847106479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45935.017847106479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45935.017847106479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45935.017847106479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45935.017847106479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45935.017847106479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45935.017847106479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45935.017847106479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45935.017847106479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45935.017847106479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45935.017847106479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45935.017847106479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45935.017847106479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45935.017847106479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45935.017847106479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45935.017847106479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45935.017847106479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45935.017847106479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45935.017847106479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45935.017847106479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45935.017847106479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45935.017847106479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45935.017847106479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45935.017847106479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45935.017847106479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45935.017847106479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45935.017847106479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45935.017847106479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45935.017847106479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45935.017847106479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45935.017847106479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45935.017847106479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45935.017847106479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45935.017847106479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45935.017847106479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45935.017847106479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45935.017847106479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45935.017847106479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45935.017847106479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45935.017847106479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45935.017847106479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45935.017847106479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45935.017847106479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45935.017847106479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45935.017847106479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45935.017847106479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45935.017847106479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45935.017847106479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45935.017847106479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45935.017847106479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45935.017847106479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45935.017847106479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45935.017847106479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45935.017847106479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45935.017847106479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45935.017847106479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45935.017847106479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45935.017847106479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45935.017847106479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45935.017847106479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45935.017847106479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45935.017847106479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45935.017847106479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45935.017847106479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45935.017847106479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45935.017847106479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45935.017847106479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45935.017847106479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45935.017847106479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45935.017847106479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45935.017847106479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45935.017847106479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45935.017847106479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45935.017847106479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45935.017847106479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45935.017847106479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45935.017847106479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45935.017847106479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45935.017847106479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45935.017847106479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45935.017847106479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45935.017847106479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45935.017847106479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45935.017847106479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45935.017847106479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45935.017847106479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45935.017847106479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45935.017847106479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45935.017847106479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45935.017847106479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45935.017847106479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45935.017847106479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45935.017847106479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45935.017847106479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45935.017847106479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45935.017847106479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45935.017847106479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45935.017847106479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45935.017847106479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45935.017847106479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45935.017847106479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45935.017847106479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45935.017847106479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45935.017847106479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45935.017847106479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45935.017847106479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45935.017847106479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45935.017847106479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45935.017847106479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45935.017847106479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45935.017847106479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45935.017847106479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45935.017847106479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45935.017847106479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45935.017847106479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45935.017847106479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45935.017847106479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45935.017847106479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45935.017847106479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45935.017847106479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45935.017847106479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45935.017847106479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45935.017847106479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45935.017847106479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45935.017847106479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45935.017847106479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45935.017847106479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45935.017847106479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45935.017847106479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45935.017847106479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45935.017847106479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45935.017847106479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45935.017847106479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45935.017847106479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45935.017847106479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45935.017847106479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45935.017847106479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45935.017847106479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45935.017847106479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45935.017847106479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45935.017847106479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45935.017847106479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45935.017847106479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45935.017847106479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45935.017847106479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45935.017847106479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45935.017847106479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45935.017847106479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45935.017847106479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45935.017847106479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45935.017847106479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45935.017847106479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45935.017847106479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45935.017847106479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45935.017847106479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45935.017847106479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45935.017847106479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45935.017847106479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45935.017847106479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45935.017847106479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45935.017847106479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45935.017847106479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45935.017847106479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45935.017847106479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45935.017847106479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45935.017847106479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45935.017847106479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45935.017847106479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45935.017847106479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45935.017847106479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45935.017847106479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45935.017847106479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45935.017847106479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45935.017847106479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45935.017847106479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45935.017847106479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45935.017847106479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45935.017847106479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45935.017847106479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45935.017847106479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45935.017847106479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45935.017847106479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45935.017847106479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45935.017847106479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45935.017847106479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45935.017847106479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45935.017847106479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45935.017847106479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45935.017847106479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45935.017847106479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45935.017847106479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45935.017847106479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45935.017847106479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45935.017847106479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45935.017847106479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45935.017847106479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45935.017847106479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45935.017847106479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45935.017847106479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45935.017847106479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45935.017847106479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45935.017847106479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45935.017847106479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45935.017847106479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45935.017847106479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45935.017847106479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45935.017847106479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45935.017847106479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45935.017847106479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45935.017847106479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45935.017847106479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45935.017847106479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45935.017847106479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45935.017847106479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45935.017847106479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45935.017847106479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45935.017847106479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45935.017847106479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45935.017847106479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45935.017847106479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45935.017847106479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45935.017847106479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45935.017847106479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45935.017847106479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45935.017847106479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45935.017847106479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45935.017847106479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45935.017847106479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45935.017847106479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45935.017847106479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45935.017847106479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45935.017847106479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45935.017847106479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45935.017847106479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45935.017847106479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45935.017847106479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45935.017847106479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45935.017847106479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45935.017847106479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45935.017847106479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45935.017847106479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45935.017847106479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45935.017847106479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45935.017847106479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45935.017847106479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45935.017847106479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45935.017847106479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45935.017847106479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45935.017847106479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45935.017847106479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45935.017847106479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45935.017847106479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45935.017847106479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45935.017847106479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45935.017847106479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45935.017847106479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45935.017847106479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45935.017847106479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45935.017847106479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45935.017847106479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45935.017847106479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45935.017847106479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45935.017847106479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45935.017847106479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45935.017847106479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45935.017847106479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45935.017847106479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45935.017847106479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45935.017847106479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45935.017847106479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45935.017847106479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45935.017847106479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45935.017847106479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45935.017847106479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45935.017847106479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45935.017847106479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45935.017847106479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45935.017847106479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45935.017847106479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45935.017847106479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45935.017847106479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45935.017847106479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45935.017847106479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45935.017847106479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45935.017847106479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45935.017847106479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45935.017847106479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45935.017847106479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45935.017847106479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45935.017847106479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45935.017847106479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45935.017847106479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45935.017847106479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45935.017847106479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45935.017847106479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45935.017847106479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45935.017847106479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45935.017847106479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45935.017847106479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45935.017847106479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45935.017847106479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45935.017847106479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45935.017847106479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45935.017847106479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45935.017847106479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45935.017847106479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45935.017847106479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45935.017847106479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45935.017847106479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45935.017847106479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45935.017847106479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45935.017847106479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45935.017847106479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45935.017847106479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45935.017847106479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45935.017847106479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45935.017847106479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45935.017847106479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45935.017847106479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45935.017847106479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45935.017847106479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45935.017847106479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45935.017847106479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45935.017847106479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45935.017847106479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45935.017847106479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45935.017847106479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45935.017847106479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45935.017847106479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45935.017847106479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45935.017847106479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45935.017847106479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45935.017847106479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45935.017847106479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45935.017847106479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45935.017847106479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45935.017847106479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45935.017847106479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45935.017847106479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45935.017847106479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45935.017847106479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45935.017847106479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45935.017847106479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45935.017847106479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45935.017847106479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45935.017847106479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45935.017847106479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45935.017847106479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45935.017847106479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45935.017847106479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45935.017847106479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45935.017847106479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45935.017847106479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45935.017847106479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45935.017847106479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45935.017847106479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45935.017847106479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45935.017847106479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45935.017847106479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45935.017847106479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45935.017847106479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45935.017847106479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45935.017847106479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45935.017847106479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45935.017847106479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45935.017847106479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45935.017847106479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45935.017847106479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45935.017847106479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45935.017847106479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45935.017847106479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45935.017847106479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45935.017847106479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45935.017847106479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45935.017847106479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45935.017847106479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45935.017847106479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45935.017847106479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45935.017847106479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45935.017847106479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45935.017847106479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45935.017847106479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45935.017847106479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45935.017847106479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45935.017847106479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45935.017847106479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45935.017847106479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45935.017847106479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45935.017847106479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45935.017847106479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45935.017847106479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45935.017847106479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45935.017847106479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45935.017847106479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45935.017847106479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45935.017847106479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45935.017847106479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45935.017847106479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45935.017847106479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45935.017847106479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45935.017847106479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45935.017847106479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45935.017847106479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45935.017847106479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45935.017847106479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45935.017847106479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45935.017847106479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45935.017847106479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45935.017847106479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45935.017847106479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45935.017847106479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45935.017847106479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45935.017847106479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45935.017847106479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45935.017847106479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45935.017847106479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45935.017847106479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45935.017847106479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45935.017847106479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45935.017847106479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45935.017847106479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45935.017847106479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45935.017847106479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45935.017847106479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45935.017847106479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45935.017847106479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45935.017847106479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45935.017847106479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45935.017847106479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45935.017847106479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45935.017847106479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45935.017847106479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45935.017847106479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45935.017847106479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45935.017847106479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45935.017847106479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45935.017847106479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45935.017847106479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45935.017847106479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45935.017847106479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45935.017847106479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45935.017847106479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45935.017847106479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45935.017847106479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45935.017847106479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45935.017847106479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45935.017847106479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45935.017847106479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45935.017847106479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45935.017847106479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45935.017847106479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45935.017847106479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45935.017847106479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45935.017847106479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45935.017847106479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45935.017847106479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45935.017847106479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45935.017847106479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45935.017847106479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45935.017847106479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45935.017847106479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45935.017847106479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45935.017847106479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45935.017847106479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45935.017847106479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45935.017847106479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45935.017847106479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45935.017847106479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45935.017847106479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45935.017847106479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45935.017847106479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45935.017847106479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45935.017847106479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45935.017847106479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45935.017847106479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45935.017847106479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45935.017847106479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45935.017847106479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45935.017847106479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45935.017847106479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45935.017847106479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45935.017847106479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45935.017847106479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45935.017847106479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45935.017847106479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45935.017847106479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45935.017847106479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45935.017847106479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45935.017847106479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45935.017847106479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45935.017847106479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45935.017847106479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45935.017847106479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45935.017847106479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45935.017847106479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45935.017847106479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45935.017847106479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45935.017847106479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45935.017847106479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45935.017847106479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45935.017847106479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45935.017847106479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45935.017847106479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45935.017847106479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45935.017847106479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45935.017847106479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45935.017847106479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45935.017847106479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45935.017847106479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45935.017847106479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45935.017847106479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45935.017847106479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45935.017847106479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45935.017847106479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45935.017847106479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45935.017847106479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45935.017847106479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45935.017847106479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45935.017847106479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45935.017847106479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45935.017847106479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45935.017847106479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45935.017847106479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45935.017847106479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45935.017847106479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45935.017847106479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45935.017847106479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45935.017847106479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45935.017847106479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45935.017847106479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45935.017847106479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45935.017847106479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45935.017847106479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45935.017847106479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45935.017847106479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45935.017847106479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45935.017847106479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45935.017847106479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45935.017847106479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45935.017847106479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45935.017847106479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45935.017847106479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45935.017847106479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45935.017847106479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45935.017847106479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45935.017847106479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45935.017847106479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45935.017847106479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45935.017847106479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45935.017847106479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45935.017847106479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45935.017847106479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45935.017847106479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45935.017847106479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45935.017847106479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45935.017847106479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45935.017847106479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45935.017847106479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45935.017847106479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45935.017847106479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45935.017847106479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45935.017847106479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45935.017847106479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45935.017847106479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45935.017847106479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45935.017847106479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45935.017847106479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45935.017847106479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45935.017847106479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45935.017847106479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45935.017847106479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45935.017847106479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45935.017847106479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45935.017847106479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45935.017847106479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45935.017847106479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45935.017847106479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45935.017847106479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45935.017847106479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45935.017847106479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45935.017847106479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45935.017847106479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45935.017847106479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45935.017847106479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45935.017847106479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45935.017847106479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45935.017847106479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45935.017847106479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45935.017847106479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45935.017847106479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45935.017847106479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45935.017847106479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45935.017847106479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45935.017847106479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45935.017847106479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45935.017847106479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45935.017847106479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45935.017847106479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45935.017847106479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45935.017847106479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45935.017847106479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45935.017847106479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45935.017847106479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45935.017847106479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45935.017847106479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45935.017847106479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45935.017847106479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45935.017847106479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45935.017847106479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45935.017847106479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45935.017847106479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45935.017847106479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45935.017847106479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45935.017847106479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45935.017847106479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45935.017847106479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45935.017847106479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45935.017847106479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45935.017847106479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45935.017847106479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45935.017847106479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45935.017847106479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45935.017847106479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45935.017847106479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45935.017847106479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45935.017847106479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45935.017847106479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45935.017847106479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45935.017847106479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45935.017847106479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45935.017847106479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45935.017847106479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45935.017847106479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45935.017847106479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45935.017847106479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45935.017847106479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45935.017847106479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45935.017847106479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45935.017847106479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45935.017847106479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45935.017847106479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45935.017847106479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45935.017847106479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45935.017847106479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45935.017847106479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45935.017847106479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45935.017847106479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45935.017847106479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45935.017847106479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45935.017847106479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45935.017847106479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45935.017847106479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45935.017847106479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45935.017847106479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45935.017847106479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45935.017847106479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45935.017847106479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45935.017847106479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45935.017847106479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45935.017847106479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45935.017847106479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45935.017847106479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45935.017847106479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45935.017847106479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45935.017847106479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45935.017847106479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45935.017847106479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45935.017847106479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45935.017847106479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45935.017847106479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45935.017847106479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45935.017847106479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45935.017847106479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45935.017847106479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45935.017847106479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45935.017847106479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45935.017847106479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45935.017847106479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45935.017847106479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45935.017847106479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45935.017847106479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45935.017847106479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45935.017847106479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45935.017847106479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45935.017847106479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45935.017847106479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45935.017847106479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45935.017847106479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45935.017847106479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45935.017847106479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45935.017847106479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45935.017847106479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45935.017847106479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45935.017847106479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45935.017847106479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45935.017847106479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45935.017847106479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45935.017847106479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45935.017847106479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45935.017847106479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45935.017847106479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45935.017847106479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45935.017847106479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45935.017847106479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45935.017847106479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45935.017847106479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45935.017847106479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45935.017847106479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45935.017847106479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45935.017847106479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45935.017847106479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45935.017847106479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45935.017847106479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45935.017847106479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45935.017847106479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45935.017847106479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45935.017847106479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45935.017847106479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45935.017847106479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45935.017847106479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45935.017847106479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45935.017847106479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45935.017847106479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45935.017847106479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45935.017847106479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45935.017847106479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45935.017847106479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45935.017847106479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45935.017847106479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45935.017847106479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45935.017847106479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45935.017847106479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45935.017847106479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45935.017847106479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45935.017847106479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45935.017847106479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45935.017847106479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45935.017847106479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45935.017847106479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45935.017847106479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45935.017847106479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45935.017847106479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45935.017847106479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45935.017847106479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45935.017847106479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45935.017847106479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45935.017847106479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45935.017847106479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45935.017847106479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45935.017847106479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45935.017847106479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45935.017847106479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45935.017847106479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45935.017847106479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45935.017847106479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45935.017847106479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45935.017847106479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45935.017847106479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45935.017847106479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45935.017847106479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45935.017847106479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45935.017847106479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45935.017847106479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45935.017847106479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45935.017847106479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45935.017847106479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45935.017847106479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45935.017847106479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45935.017847106479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45935.017847106479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45935.017847106479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45935.017847106479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45935.017847106479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45935.017847106479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45935.017847106479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45935.017847106479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45935.017847106479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45935.017847106479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45935.017847106479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45935.017847106479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45935.017847106479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45935.017847106479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45935.017847106479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45935.017847106479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45935.017847106479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45935.017847106479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45935.017847106479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45935.017847106479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45935.017847106479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45935.017847106479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45935.017847106479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45935.017847106479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45935.017847106479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45935.017847106479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45935.017847106479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45935.017847106479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45935.017847106479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45935.017847106479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45935.017847106479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45935.017847106479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45935.017847106479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45935.017847106479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45935.017847106479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45935.017847106479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45935.017847106479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45935.017847106479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45935.017847106479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45935.017847106479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45935.017847106479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45935.017847106479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45935.017847106479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45935.017847106479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45935.017847106479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45935.017847106479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45935.017847106479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45935.017847106479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45935.017847106479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45935.017847106479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45935.017847106479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45935.017847106479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45935.017847106479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45935.017847106479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45935.017847106479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45935.017847106479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45935.017847106479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45935.017847106479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45935.017847106479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45935.017847106479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45935.017847106479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45935.017847106479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45935.017847106479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45935.017847106479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45935.017847106479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45935.017847106479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45935.017847106479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45935.017847106479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45935.017847106479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45935.017847106479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45935.017847106479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45935.017847106479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45935.017847106479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45935.017847106479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45935.017847106479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45935.017847106479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45935.017847106479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45935.017847106479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45935.017847106479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45935.017847106479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45935.017847106479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45935.017847106479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45935.017847106479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45935.017847106479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45935.017847106479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45935.017847106479</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231.53712951388297</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4.1275693287025206</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0.31541655092587462</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0.17201377314631827</v>
      </c>
      <c r="H5" s="113">
        <v>45934.813009259262</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34306</v>
      </c>
      <c r="E6" s="112" t="s">
        <v>38964</v>
      </c>
      <c r="F6" s="113">
        <v>45934.995312500003</v>
      </c>
      <c r="G6" s="114">
        <f ca="1">IFERROR(NOW()-F6,"")</f>
        <v>2.2534606476256158E-2</v>
      </c>
      <c r="H6" s="113">
        <v>45934.989328703705</v>
      </c>
      <c r="I6" s="110" t="str">
        <f>IFERROR(VLOOKUP(D6,DB!A:F,6,0),"")</f>
        <v>SCECO</v>
      </c>
      <c r="J6" s="110" t="str">
        <f>IFERROR(VLOOKUP(D6,DB!A:G,7,0),"")</f>
        <v>Dead</v>
      </c>
      <c r="K6" s="115" t="s">
        <v>39064</v>
      </c>
      <c r="L6" s="107" t="str">
        <f>IFERROR(VLOOKUP(D6,DB!A:I,9,0),"")</f>
        <v>Latis</v>
      </c>
    </row>
    <row r="7" spans="1:16" ht="15" customHeight="1">
      <c r="A7" s="110"/>
      <c r="B7" s="110" t="str">
        <f>IFERROR(VLOOKUP(D7,DB!A:K,11,0),"")</f>
        <v/>
      </c>
      <c r="C7" s="111"/>
      <c r="D7" s="107"/>
      <c r="E7" s="112"/>
      <c r="F7" s="113"/>
      <c r="G7" s="114">
        <f ca="1">IFERROR(NOW()-F7,"")</f>
        <v>45935.017847106479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45935.017847106479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45935.017847106479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45935.017847106479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45935.017847106479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45935.017847106479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45935.017847106479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45935.017847106479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45935.017847106479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45935.017847106479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45935.017847106479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45935.017847106479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45935.017847106479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45935.017847106479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45935.017847106479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45935.017847106479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45935.017847106479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45935.017847106479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45935.017847106479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45935.017847106479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45935.017847106479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45935.017847106479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45935.017847106479</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43.185786921290855</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39045</v>
      </c>
      <c r="F3" s="38">
        <v>45926.188877314817</v>
      </c>
      <c r="G3" s="39">
        <f ca="1">IFERROR(NOW()-F3,"-")</f>
        <v>8.82896979166253</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35936</v>
      </c>
      <c r="E4" s="37" t="s">
        <v>38964</v>
      </c>
      <c r="F4" s="38">
        <v>45934.852303240739</v>
      </c>
      <c r="G4" s="39">
        <f ca="1">IFERROR(NOW()-F4,"-")</f>
        <v>0.16554386573989177</v>
      </c>
      <c r="H4" s="38">
        <v>45934.846458333333</v>
      </c>
      <c r="I4" s="37" t="str">
        <f>IFERROR(VLOOKUP(D4,DB!A:F,6,0),"")</f>
        <v>Generator-SG</v>
      </c>
      <c r="J4" s="37" t="str">
        <f>IFERROR(VLOOKUP(D4,DB!A:G,7,0),"")</f>
        <v>Vandalized</v>
      </c>
      <c r="K4" s="37" t="s">
        <v>39070</v>
      </c>
      <c r="L4" s="37" t="str">
        <f>IFERROR(VLOOKUP(D4,DB!A:I,9,0),"")</f>
        <v>Latis</v>
      </c>
      <c r="M4" s="136"/>
    </row>
    <row r="5" spans="1:13" ht="15.75">
      <c r="A5" s="37"/>
      <c r="B5" s="37" t="str">
        <f>IFERROR(VLOOKUP(D5,DB!A:K,11,0),"")</f>
        <v/>
      </c>
      <c r="C5" s="37"/>
      <c r="D5" s="141"/>
      <c r="E5" s="37"/>
      <c r="F5" s="38"/>
      <c r="G5" s="39">
        <f ca="1">IFERROR(NOW()-F5,"-")</f>
        <v>45935.017847106479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45935.017847106479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45935.017847106479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45935.017847106479</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45935.017847106479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45935.017847106479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45935.017847106479</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45935.017847106479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45935.017847106479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45935.017847106479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45935.017847106479</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45935.017847106479</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45935.017847106479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45935.017847106479</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45935.017847106479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45935.017847106479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45935.017847106479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45935.017847106479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45935.017847106479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45935.017847106479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45935.017847106479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45935.017847106479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45935.017847106479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45935.017847106479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45935.017847106479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45935.017847106479</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45935.017847106479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45935.017847106479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45935.017847106479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45935.017847106479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45935.017847106479</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45935.017847106479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45935.017847106479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45935.017847106479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45935.017847106479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45935.017847106479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45935.017847106479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45935.017847106479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45935.017847106479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45935.017847106479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45935.017847106479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45935.017847106479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45935.017847106479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45935.017847106479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45935.017847106479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45935.017847106479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45935.017847106479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45935.017847106479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45935.017847106479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45935.017847106479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45935.017847106479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45935.017847106479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45935.017847106479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45935.017847106479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45935.017847106479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45935.017847106479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45935.017847106479</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45935.017847106479</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45935.017847106479</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45935.017847106479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45935.017847106479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45935.017847106479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45935.017847106479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45935.017847106479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45935.017847106479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45935.017847106479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45935.017847106479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45935.017847106479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45935.017847106479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45935.017847106479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45935.017847106479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45935.017847106479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45935.017847106479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45935.017847106479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45935.017847106479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45935.017847106479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45935.017847106479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45935.017847106479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45935.017847106479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45935.017847106479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45935.017847106479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45935.017847106479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45935.017847106479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45935.017847106479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45935.017847106479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45935.017847106479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45935.017847106479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45935.017847106479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45935.017847106479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45935.017847106479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45935.017847106479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45935.017847106479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45935.017847106479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45935.017847106479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45935.017847106479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45935.017847106479</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45935.017847106479</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45935.017847106479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45935.017847106479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45935.017847106479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45935.017847106479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45935.017847106479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45935.017847106479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45935.017847106479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45935.017847106479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45935.017847106479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45935.017847106479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45935.017847106479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45935.017847106479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45935.017847106479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45935.017847106479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45935.017847106479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45935.017847106479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45935.017847106479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45935.017847106479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45935.017847106479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45935.017847106479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45935.017847106479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45935.017847106479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45935.017847106479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45935.017847106479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45935.017847106479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45935.017847106479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45935.017847106479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45935.017847106479</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45935.017847106479</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45935.017847106479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45935.017847106479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45935.017847106479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45935.017847106479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45935.017847106479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45935.017847106479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45935.017847106479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45935.017847106479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45935.017847106479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45935.017847106479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45935.017847106479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45935.017847106479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45935.017847106479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45935.017847106479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45935.017847106479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45935.017847106479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45935.017847106479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45935.017847106479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45935.017847106479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45935.017847106479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45935.017847106479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45935.017847106479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45935.017847106479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45935.017847106479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45935.017847106479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45935.017847106479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45935.017847106479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45935.017847106479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45935.017847106479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45935.017847106479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45935.017847106479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45935.017847106479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45935.017847106479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45935.017847106479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45935.017847106479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45935.017847106479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45935.017847106479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45935.017847106479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45935.017847106479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45935.017847106479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45935.017847106479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45935.017847106479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45935.017847106479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45935.017847106479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45935.017847106479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45935.017847106479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45935.017847106479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45935.017847106479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45935.017847106479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45935.017847106479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45935.017847106479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45935.017847106479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45935.017847106479</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45935.017847106479</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tabSelected="1"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1.1368748842578498</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8.2449998842566856</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45934.942245370374</v>
      </c>
      <c r="G4" s="139">
        <f ca="1">IFERROR(NOW()-F4,"-")</f>
        <v>7.560173610545462E-2</v>
      </c>
      <c r="H4" s="140">
        <v>45934.470231481479</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1.3125230324076256</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7">
        <f ca="1">IFERROR(NOW()-F6,"-")</f>
        <v>45935.017847106479</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45935.017847106479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45935.017847106479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45935.017847106479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45935.017847106479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45935.017847106479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45935.017847106479</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45935.017847106479</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45935.017847106479</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45935.017847106479</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45935.017847106479</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45935.017847106479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45935.017847106479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45935.017847106479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45935.017847106479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45935.017847106479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45935.017847106479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45935.017847106479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45935.017847106479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45935.017847106479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45935.017847106479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45935.017847106479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45935.017847106479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45935.017847106479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45935.017847106479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45935.017847106479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45935.017847106479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45935.017847106479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45935.017847106479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45935.017847106479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45935.017847106479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45935.017847106479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45935.017847106479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45935.017847106479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45935.017847106479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45935.017847106479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45935.017847106479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45935.017847106479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45935.017847106479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45935.017847106479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45935.017847106479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45935.017847106479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45935.017847106479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45935.017847106479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45935.017847106479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45935.017847106479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45935.017847106479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45935.017847106479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45935.017847106479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45935.017847106479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45935.017847106479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45935.017847106479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45935.017847106479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45935.017847106479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45935.017847106479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45935.017847106479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45935.017847106479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45935.017847106479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45935.017847106479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45935.017847106479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45935.017847106479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45935.017847106479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45935.017847106479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45935.017847106479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45935.017847106479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45935.017847106479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45935.017847106479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45935.017847106479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45935.017847106479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45935.017847106479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45935.017847106479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45935.017847106479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45935.017847106479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45935.017847106479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45935.017847106479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45935.017847106479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45935.017847106479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45935.017847106479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45935.017847106479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45935.017847106479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45935.017847106479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45935.017847106479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45935.017847106479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45935.017847106479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45935.017847106479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45935.017847106479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45935.017847106479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45935.017847106479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45935.017847106479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45935.017847106479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45935.017847106479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45935.017847106479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45935.017847106479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45935.017847106479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45935.017847106479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45935.017847106479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45935.017847106479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45935.017847106479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45935.017847106479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45935.017847106479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45935.017847106479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45935.017847106479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45935.017847106479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45935.017847106479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45935.017847106479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45935.017847106479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45935.017847106479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45935.017847106479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45935.017847106479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45935.017847106479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45935.017847106479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45935.017847106479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45935.017847106479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45935.017847106479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45935.017847106479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45935.017847106479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45935.017847106479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45935.017847106479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45935.017847106479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45935.017847106479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45935.017847106479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45935.017847106479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45935.017847106479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45935.017847106479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45935.017847106479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45935.017847106479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45935.017847106479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45935.017847106479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45935.017847106479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45935.017847106479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45935.017847106479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45935.017847106479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45935.017847106479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45935.017847106479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45935.017847106479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45935.017847106479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45935.017847106479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45935.017847106479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45935.017847106479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45935.017847106479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45935.017847106479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45935.017847106479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45935.017847106479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45935.017847106479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45935.017847106479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45935.017847106479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45935.017847106479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45935.017847106479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45935.017847106479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45935.017847106479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45935.017847106479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45935.017847106479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45935.017847106479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45935.017847106479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45935.017847106479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45935.017847106479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45935.017847106479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45935.017847106479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45935.017847106479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45935.017847106479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45935.017847106479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45935.017847106479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45935.017847106479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45935.017847106479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45935.017847106479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45935.017847106479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45935.017847106479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45935.017847106479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45935.017847106479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45935.017847106479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45935.017847106479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45935.017847106479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45935.017847106479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45935.017847106479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45935.017847106479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45935.017847106479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45935.017847106479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45935.017847106479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45935.017847106479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45935.017847106479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45935.017847106479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45935.017847106479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45935.017847106479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45935.017847106479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45935.017847106479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45935.017847106479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45935.017847106479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45935.017847106479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45935.017847106479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45935.017847106479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45935.017847106479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45935.017847106479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45935.017847106479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45935.017847106479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45935.017847106479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45935.017847106479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45935.017847106479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45935.017847106479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45935.017847106479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45935.017847106479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45935.017847106479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45935.017847106479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45935.017847106479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45935.017847106479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45935.017847106479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45935.017847106479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45935.017847106479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45935.017847106479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45935.017847106479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45935.017847106479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45935.017847106479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45935.017847106479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45935.017847106479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45935.017847106479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45935.017847106479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45935.017847106479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45935.017847106479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45935.017847106479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45935.017847106479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45935.017847106479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45935.017847106479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45935.017847106479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45935.017847106479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45935.017847106479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45935.017847106479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45935.017847106479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45935.017847106479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45935.017847106479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45935.017847106479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45935.017847106479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45935.017847106479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45935.017847106479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45935.017847106479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45935.017847106479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45935.017847106479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45935.017847106479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45935.017847106479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45935.017847106479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45935.017847106479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45935.017847106479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45935.017847106479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45935.017847106479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45935.017847106479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45935.017847106479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45935.017847106479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45935.017847106479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45935.017847106479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45935.017847106479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45935.017847106479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45935.017847106479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45935.017847106479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45935.017847106479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45935.017847106479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45935.017847106479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45935.017847106479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45935.017847106479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45935.017847106479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45935.017847106479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45935.017847106479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45935.017847106479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45935.017847106479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45935.017847106479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45935.017847106479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45935.017847106479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45935.017847106479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45935.017847106479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45935.017847106479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45935.017847106479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45935.017847106479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45935.017847106479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45935.017847106479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45935.017847106479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45935.017847106479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45935.017847106479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45935.017847106479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45935.017847106479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45935.017847106479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45935.017847106479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45935.017847106479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45935.017847106479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45935.017847106479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45935.017847106479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45935.017847106479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45935.017847106479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45935.017847106479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45935.017847106479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45935.017847106479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45935.017847106479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45935.017847106479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45935.017847106479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45935.017847106479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45935.017847106479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45935.017847106479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45935.017847106479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45935.017847106479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45935.017847106479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45935.017847106479</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2025-10-04T21:26:16Z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